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假设" sheetId="1" state="visible" r:id="rId3"/>
    <sheet name="季度趋势" sheetId="2" state="visible" r:id="rId4"/>
    <sheet name="年度模型" sheetId="3" state="visible" r:id="rId5"/>
    <sheet name="情景定价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Minto</author>
  </authors>
  <commentList>
    <comment ref="B5" authorId="0">
      <text>
        <r>
          <rPr>
            <sz val="10"/>
            <rFont val="Arial"/>
            <family val="2"/>
          </rPr>
          <t xml:space="preserve">Source: </t>
        </r>
        <r>
          <rPr>
            <sz val="10"/>
            <rFont val="Noto Sans CJK SC"/>
            <family val="2"/>
          </rPr>
          <t xml:space="preserve">公开行情 </t>
        </r>
        <r>
          <rPr>
            <sz val="10"/>
            <rFont val="Arial"/>
            <family val="2"/>
          </rPr>
          <t xml:space="preserve">2026-06-30</t>
        </r>
      </text>
    </comment>
    <comment ref="B6" authorId="0">
      <text>
        <r>
          <rPr>
            <sz val="10"/>
            <rFont val="Noto Sans CJK SC"/>
            <family val="2"/>
          </rPr>
          <t xml:space="preserve">约 </t>
        </r>
        <r>
          <rPr>
            <sz val="10"/>
            <rFont val="Arial"/>
            <family val="2"/>
          </rPr>
          <t xml:space="preserve">14.8 </t>
        </r>
        <r>
          <rPr>
            <sz val="10"/>
            <rFont val="Noto Sans CJK SC"/>
            <family val="2"/>
          </rPr>
          <t xml:space="preserve">亿 </t>
        </r>
        <r>
          <rPr>
            <sz val="10"/>
            <rFont val="Arial"/>
            <family val="2"/>
          </rPr>
          <t xml:space="preserve">ADS</t>
        </r>
        <r>
          <rPr>
            <sz val="10"/>
            <rFont val="Noto Sans CJK SC"/>
            <family val="2"/>
          </rPr>
          <t xml:space="preserve">（摊薄）</t>
        </r>
      </text>
    </comment>
    <comment ref="B7" authorId="0">
      <text>
        <r>
          <rPr>
            <sz val="10"/>
            <rFont val="Noto Sans CJK SC"/>
            <family val="2"/>
          </rPr>
          <t xml:space="preserve">约略</t>
        </r>
      </text>
    </comment>
    <comment ref="B8" authorId="0">
      <text>
        <r>
          <rPr>
            <sz val="10"/>
            <rFont val="Noto Sans CJK SC"/>
            <family val="2"/>
          </rPr>
          <t xml:space="preserve">巨额净现金、几乎无债（约略）</t>
        </r>
      </text>
    </comment>
    <comment ref="B9" authorId="0">
      <text>
        <r>
          <rPr>
            <sz val="10"/>
            <rFont val="Noto Sans CJK SC"/>
            <family val="2"/>
          </rPr>
          <t xml:space="preserve">让利</t>
        </r>
        <r>
          <rPr>
            <sz val="10"/>
            <rFont val="Arial"/>
            <family val="2"/>
          </rPr>
          <t xml:space="preserve">/Temu </t>
        </r>
        <r>
          <rPr>
            <sz val="10"/>
            <rFont val="Noto Sans CJK SC"/>
            <family val="2"/>
          </rPr>
          <t xml:space="preserve">拖累，模型估计</t>
        </r>
      </text>
    </comment>
    <comment ref="B10" authorId="0">
      <text>
        <r>
          <rPr>
            <sz val="10"/>
            <rFont val="Arial"/>
            <family val="2"/>
          </rPr>
          <t xml:space="preserve">= </t>
        </r>
        <r>
          <rPr>
            <sz val="10"/>
            <rFont val="Noto Sans CJK SC"/>
            <family val="2"/>
          </rPr>
          <t xml:space="preserve">净利</t>
        </r>
        <r>
          <rPr>
            <sz val="10"/>
            <rFont val="Arial"/>
            <family val="2"/>
          </rPr>
          <t xml:space="preserve">/</t>
        </r>
        <r>
          <rPr>
            <sz val="10"/>
            <rFont val="Noto Sans CJK SC"/>
            <family val="2"/>
          </rPr>
          <t xml:space="preserve">汇率 </t>
        </r>
        <r>
          <rPr>
            <sz val="10"/>
            <rFont val="Arial"/>
            <family val="2"/>
          </rPr>
          <t xml:space="preserve">/ ADS</t>
        </r>
      </text>
    </comment>
  </commentList>
</comments>
</file>

<file path=xl/sharedStrings.xml><?xml version="1.0" encoding="utf-8"?>
<sst xmlns="http://schemas.openxmlformats.org/spreadsheetml/2006/main" count="71" uniqueCount="59">
  <si>
    <r>
      <rPr>
        <b val="true"/>
        <sz val="14"/>
        <color rgb="FF1F4E79"/>
        <rFont val="Noto Sans CJK SC"/>
        <family val="2"/>
      </rPr>
      <t xml:space="preserve">拼多多 </t>
    </r>
    <r>
      <rPr>
        <b val="true"/>
        <sz val="14"/>
        <color rgb="FF1F4E79"/>
        <rFont val="Arial"/>
        <family val="0"/>
        <charset val="1"/>
      </rPr>
      <t xml:space="preserve">(PDD) — </t>
    </r>
    <r>
      <rPr>
        <b val="true"/>
        <sz val="14"/>
        <color rgb="FF1F4E79"/>
        <rFont val="Noto Sans CJK SC"/>
        <family val="2"/>
      </rPr>
      <t xml:space="preserve">模型假设（蓝色</t>
    </r>
    <r>
      <rPr>
        <b val="true"/>
        <sz val="14"/>
        <color rgb="FF1F4E79"/>
        <rFont val="Arial"/>
        <family val="0"/>
        <charset val="1"/>
      </rPr>
      <t xml:space="preserve">=</t>
    </r>
    <r>
      <rPr>
        <b val="true"/>
        <sz val="14"/>
        <color rgb="FF1F4E79"/>
        <rFont val="Noto Sans CJK SC"/>
        <family val="2"/>
      </rPr>
      <t xml:space="preserve">可调；黄底</t>
    </r>
    <r>
      <rPr>
        <b val="true"/>
        <sz val="14"/>
        <color rgb="FF1F4E79"/>
        <rFont val="Arial"/>
        <family val="0"/>
        <charset val="1"/>
      </rPr>
      <t xml:space="preserve">=</t>
    </r>
    <r>
      <rPr>
        <b val="true"/>
        <sz val="14"/>
        <color rgb="FF1F4E79"/>
        <rFont val="Noto Sans CJK SC"/>
        <family val="2"/>
      </rPr>
      <t xml:space="preserve">关键）</t>
    </r>
  </si>
  <si>
    <r>
      <rPr>
        <i val="true"/>
        <sz val="10"/>
        <color rgb="FF7F7F7F"/>
        <rFont val="Noto Sans CJK SC"/>
        <family val="2"/>
      </rPr>
      <t xml:space="preserve">数据截止 </t>
    </r>
    <r>
      <rPr>
        <i val="true"/>
        <sz val="10"/>
        <color rgb="FF7F7F7F"/>
        <rFont val="Arial"/>
        <family val="0"/>
        <charset val="1"/>
      </rPr>
      <t xml:space="preserve">Q1 2026 / </t>
    </r>
    <r>
      <rPr>
        <i val="true"/>
        <sz val="10"/>
        <color rgb="FF7F7F7F"/>
        <rFont val="Noto Sans CJK SC"/>
        <family val="2"/>
      </rPr>
      <t xml:space="preserve">股价 </t>
    </r>
    <r>
      <rPr>
        <i val="true"/>
        <sz val="10"/>
        <color rgb="FF7F7F7F"/>
        <rFont val="Arial"/>
        <family val="0"/>
        <charset val="1"/>
      </rPr>
      <t xml:space="preserve">2026-06-30</t>
    </r>
    <r>
      <rPr>
        <i val="true"/>
        <sz val="10"/>
        <color rgb="FF7F7F7F"/>
        <rFont val="Noto Sans CJK SC"/>
        <family val="2"/>
      </rPr>
      <t xml:space="preserve">；业绩 </t>
    </r>
    <r>
      <rPr>
        <i val="true"/>
        <sz val="10"/>
        <color rgb="FF7F7F7F"/>
        <rFont val="Arial"/>
        <family val="0"/>
        <charset val="1"/>
      </rPr>
      <t xml:space="preserve">RMB</t>
    </r>
    <r>
      <rPr>
        <i val="true"/>
        <sz val="10"/>
        <color rgb="FF7F7F7F"/>
        <rFont val="Noto Sans CJK SC"/>
        <family val="2"/>
      </rPr>
      <t xml:space="preserve">（十亿），股价</t>
    </r>
    <r>
      <rPr>
        <i val="true"/>
        <sz val="10"/>
        <color rgb="FF7F7F7F"/>
        <rFont val="Arial"/>
        <family val="0"/>
        <charset val="1"/>
      </rPr>
      <t xml:space="preserve">/EPS USD</t>
    </r>
    <r>
      <rPr>
        <i val="true"/>
        <sz val="10"/>
        <color rgb="FF7F7F7F"/>
        <rFont val="Noto Sans CJK SC"/>
        <family val="2"/>
      </rPr>
      <t xml:space="preserve">（</t>
    </r>
    <r>
      <rPr>
        <i val="true"/>
        <sz val="10"/>
        <color rgb="FF7F7F7F"/>
        <rFont val="Arial"/>
        <family val="0"/>
        <charset val="1"/>
      </rPr>
      <t xml:space="preserve">ADS</t>
    </r>
    <r>
      <rPr>
        <i val="true"/>
        <sz val="10"/>
        <color rgb="FF7F7F7F"/>
        <rFont val="Noto Sans CJK SC"/>
        <family val="2"/>
      </rPr>
      <t xml:space="preserve">），汇率 </t>
    </r>
    <r>
      <rPr>
        <i val="true"/>
        <sz val="10"/>
        <color rgb="FF7F7F7F"/>
        <rFont val="Arial"/>
        <family val="0"/>
        <charset val="1"/>
      </rPr>
      <t xml:space="preserve">RMB/USD</t>
    </r>
  </si>
  <si>
    <t xml:space="preserve">估值基础</t>
  </si>
  <si>
    <r>
      <rPr>
        <sz val="10"/>
        <color rgb="FF000000"/>
        <rFont val="Noto Sans CJK SC"/>
        <family val="2"/>
      </rPr>
      <t xml:space="preserve">现价 </t>
    </r>
    <r>
      <rPr>
        <sz val="10"/>
        <color rgb="FF000000"/>
        <rFont val="Arial"/>
        <family val="0"/>
        <charset val="1"/>
      </rPr>
      <t xml:space="preserve">(US$/ADS)</t>
    </r>
  </si>
  <si>
    <r>
      <rPr>
        <sz val="10"/>
        <color rgb="FF000000"/>
        <rFont val="Arial"/>
        <family val="0"/>
        <charset val="1"/>
      </rPr>
      <t xml:space="preserve">ADS </t>
    </r>
    <r>
      <rPr>
        <sz val="10"/>
        <color rgb="FF000000"/>
        <rFont val="Noto Sans CJK SC"/>
        <family val="2"/>
      </rPr>
      <t xml:space="preserve">数量 </t>
    </r>
    <r>
      <rPr>
        <sz val="10"/>
        <color rgb="FF000000"/>
        <rFont val="Arial"/>
        <family val="0"/>
        <charset val="1"/>
      </rPr>
      <t xml:space="preserve">(M)</t>
    </r>
  </si>
  <si>
    <r>
      <rPr>
        <sz val="10"/>
        <color rgb="FF000000"/>
        <rFont val="Noto Sans CJK SC"/>
        <family val="2"/>
      </rPr>
      <t xml:space="preserve">汇率 </t>
    </r>
    <r>
      <rPr>
        <sz val="10"/>
        <color rgb="FF000000"/>
        <rFont val="Arial"/>
        <family val="0"/>
        <charset val="1"/>
      </rPr>
      <t xml:space="preserve">RMB/USD</t>
    </r>
  </si>
  <si>
    <r>
      <rPr>
        <sz val="10"/>
        <color rgb="FF000000"/>
        <rFont val="Noto Sans CJK SC"/>
        <family val="2"/>
      </rPr>
      <t xml:space="preserve">净现金 </t>
    </r>
    <r>
      <rPr>
        <sz val="10"/>
        <color rgb="FF000000"/>
        <rFont val="Arial"/>
        <family val="0"/>
        <charset val="1"/>
      </rPr>
      <t xml:space="preserve">(RMB B)</t>
    </r>
  </si>
  <si>
    <r>
      <rPr>
        <sz val="10"/>
        <color rgb="FF000000"/>
        <rFont val="Arial"/>
        <family val="0"/>
        <charset val="1"/>
      </rPr>
      <t xml:space="preserve">FY26E </t>
    </r>
    <r>
      <rPr>
        <sz val="10"/>
        <color rgb="FF000000"/>
        <rFont val="Noto Sans CJK SC"/>
        <family val="2"/>
      </rPr>
      <t xml:space="preserve">归母净利 </t>
    </r>
    <r>
      <rPr>
        <sz val="10"/>
        <color rgb="FF000000"/>
        <rFont val="Arial"/>
        <family val="0"/>
        <charset val="1"/>
      </rPr>
      <t xml:space="preserve">(RMB B)</t>
    </r>
  </si>
  <si>
    <t xml:space="preserve">FY26E EPS (US$/ADS)</t>
  </si>
  <si>
    <r>
      <rPr>
        <sz val="10"/>
        <color rgb="FF000000"/>
        <rFont val="Noto Sans CJK SC"/>
        <family val="2"/>
      </rPr>
      <t xml:space="preserve">净现金</t>
    </r>
    <r>
      <rPr>
        <sz val="10"/>
        <color rgb="FF000000"/>
        <rFont val="Arial"/>
        <family val="0"/>
        <charset val="1"/>
      </rPr>
      <t xml:space="preserve">/</t>
    </r>
    <r>
      <rPr>
        <sz val="10"/>
        <color rgb="FF000000"/>
        <rFont val="Noto Sans CJK SC"/>
        <family val="2"/>
      </rPr>
      <t xml:space="preserve">市值 </t>
    </r>
    <r>
      <rPr>
        <sz val="10"/>
        <color rgb="FF000000"/>
        <rFont val="Arial"/>
        <family val="0"/>
        <charset val="1"/>
      </rPr>
      <t xml:space="preserve">(%)</t>
    </r>
  </si>
  <si>
    <r>
      <rPr>
        <b val="true"/>
        <sz val="11"/>
        <color rgb="FFFFFFFF"/>
        <rFont val="Noto Sans CJK SC"/>
        <family val="2"/>
      </rPr>
      <t xml:space="preserve">情景假设（每股盈利 </t>
    </r>
    <r>
      <rPr>
        <b val="true"/>
        <sz val="11"/>
        <color rgb="FFFFFFFF"/>
        <rFont val="Arial"/>
        <family val="0"/>
        <charset val="1"/>
      </rPr>
      <t xml:space="preserve">US$ × </t>
    </r>
    <r>
      <rPr>
        <b val="true"/>
        <sz val="11"/>
        <color rgb="FFFFFFFF"/>
        <rFont val="Noto Sans CJK SC"/>
        <family val="2"/>
      </rPr>
      <t xml:space="preserve">市盈率）</t>
    </r>
  </si>
  <si>
    <t xml:space="preserve">情景</t>
  </si>
  <si>
    <t xml:space="preserve">EPS(US$)</t>
  </si>
  <si>
    <t xml:space="preserve">PE</t>
  </si>
  <si>
    <t xml:space="preserve">概率</t>
  </si>
  <si>
    <r>
      <rPr>
        <b val="true"/>
        <sz val="10"/>
        <color rgb="FF000000"/>
        <rFont val="Noto Sans CJK SC"/>
        <family val="2"/>
      </rPr>
      <t xml:space="preserve">乐观 </t>
    </r>
    <r>
      <rPr>
        <b val="true"/>
        <sz val="10"/>
        <color rgb="FF000000"/>
        <rFont val="Arial"/>
        <family val="0"/>
        <charset val="1"/>
      </rPr>
      <t xml:space="preserve">Bull</t>
    </r>
  </si>
  <si>
    <r>
      <rPr>
        <b val="true"/>
        <sz val="10"/>
        <color rgb="FF000000"/>
        <rFont val="Noto Sans CJK SC"/>
        <family val="2"/>
      </rPr>
      <t xml:space="preserve">中性 </t>
    </r>
    <r>
      <rPr>
        <b val="true"/>
        <sz val="10"/>
        <color rgb="FF000000"/>
        <rFont val="Arial"/>
        <family val="0"/>
        <charset val="1"/>
      </rPr>
      <t xml:space="preserve">Base</t>
    </r>
  </si>
  <si>
    <r>
      <rPr>
        <b val="true"/>
        <sz val="10"/>
        <color rgb="FF000000"/>
        <rFont val="Noto Sans CJK SC"/>
        <family val="2"/>
      </rPr>
      <t xml:space="preserve">悲观 </t>
    </r>
    <r>
      <rPr>
        <b val="true"/>
        <sz val="10"/>
        <color rgb="FF000000"/>
        <rFont val="Arial"/>
        <family val="0"/>
        <charset val="1"/>
      </rPr>
      <t xml:space="preserve">Bear</t>
    </r>
  </si>
  <si>
    <r>
      <rPr>
        <i val="true"/>
        <sz val="10"/>
        <color rgb="FF7F7F7F"/>
        <rFont val="Noto Sans CJK SC"/>
        <family val="2"/>
      </rPr>
      <t xml:space="preserve">注：</t>
    </r>
    <r>
      <rPr>
        <i val="true"/>
        <sz val="10"/>
        <color rgb="FF7F7F7F"/>
        <rFont val="Arial"/>
        <family val="0"/>
        <charset val="1"/>
      </rPr>
      <t xml:space="preserve">EPS(US$)</t>
    </r>
    <r>
      <rPr>
        <i val="true"/>
        <sz val="10"/>
        <color rgb="FF7F7F7F"/>
        <rFont val="Noto Sans CJK SC"/>
        <family val="2"/>
      </rPr>
      <t xml:space="preserve">、</t>
    </r>
    <r>
      <rPr>
        <i val="true"/>
        <sz val="10"/>
        <color rgb="FF7F7F7F"/>
        <rFont val="Arial"/>
        <family val="0"/>
        <charset val="1"/>
      </rPr>
      <t xml:space="preserve">PE</t>
    </r>
    <r>
      <rPr>
        <i val="true"/>
        <sz val="10"/>
        <color rgb="FF7F7F7F"/>
        <rFont val="Noto Sans CJK SC"/>
        <family val="2"/>
      </rPr>
      <t xml:space="preserve">、概率为推算</t>
    </r>
    <r>
      <rPr>
        <i val="true"/>
        <sz val="10"/>
        <color rgb="FF7F7F7F"/>
        <rFont val="Arial"/>
        <family val="0"/>
        <charset val="1"/>
      </rPr>
      <t xml:space="preserve">/</t>
    </r>
    <r>
      <rPr>
        <i val="true"/>
        <sz val="10"/>
        <color rgb="FF7F7F7F"/>
        <rFont val="Noto Sans CJK SC"/>
        <family val="2"/>
      </rPr>
      <t xml:space="preserve">模型化口径；净现金厚使 </t>
    </r>
    <r>
      <rPr>
        <i val="true"/>
        <sz val="10"/>
        <color rgb="FF7F7F7F"/>
        <rFont val="Arial"/>
        <family val="0"/>
        <charset val="1"/>
      </rPr>
      <t xml:space="preserve">EV/</t>
    </r>
    <r>
      <rPr>
        <i val="true"/>
        <sz val="10"/>
        <color rgb="FF7F7F7F"/>
        <rFont val="Noto Sans CJK SC"/>
        <family val="2"/>
      </rPr>
      <t xml:space="preserve">盈利比 </t>
    </r>
    <r>
      <rPr>
        <i val="true"/>
        <sz val="10"/>
        <color rgb="FF7F7F7F"/>
        <rFont val="Arial"/>
        <family val="0"/>
        <charset val="1"/>
      </rPr>
      <t xml:space="preserve">PE </t>
    </r>
    <r>
      <rPr>
        <i val="true"/>
        <sz val="10"/>
        <color rgb="FF7F7F7F"/>
        <rFont val="Noto Sans CJK SC"/>
        <family val="2"/>
      </rPr>
      <t xml:space="preserve">更便宜。</t>
    </r>
  </si>
  <si>
    <r>
      <rPr>
        <b val="true"/>
        <sz val="14"/>
        <color rgb="FF1F4E79"/>
        <rFont val="Noto Sans CJK SC"/>
        <family val="2"/>
      </rPr>
      <t xml:space="preserve">季度趋势 — 最近 </t>
    </r>
    <r>
      <rPr>
        <b val="true"/>
        <sz val="14"/>
        <color rgb="FF1F4E79"/>
        <rFont val="Arial"/>
        <family val="0"/>
        <charset val="1"/>
      </rPr>
      <t xml:space="preserve">12 </t>
    </r>
    <r>
      <rPr>
        <b val="true"/>
        <sz val="14"/>
        <color rgb="FF1F4E79"/>
        <rFont val="Noto Sans CJK SC"/>
        <family val="2"/>
      </rPr>
      <t xml:space="preserve">个季度（真实季报，</t>
    </r>
    <r>
      <rPr>
        <b val="true"/>
        <sz val="14"/>
        <color rgb="FF1F4E79"/>
        <rFont val="Arial"/>
        <family val="0"/>
        <charset val="1"/>
      </rPr>
      <t xml:space="preserve">RMB B</t>
    </r>
    <r>
      <rPr>
        <b val="true"/>
        <sz val="14"/>
        <color rgb="FF1F4E79"/>
        <rFont val="Noto Sans CJK SC"/>
        <family val="2"/>
      </rPr>
      <t xml:space="preserve">；利润率主动回落弧线）</t>
    </r>
  </si>
  <si>
    <r>
      <rPr>
        <i val="true"/>
        <sz val="10"/>
        <color rgb="FF7F7F7F"/>
        <rFont val="Noto Sans CJK SC"/>
        <family val="2"/>
      </rPr>
      <t xml:space="preserve">来源：</t>
    </r>
    <r>
      <rPr>
        <i val="true"/>
        <sz val="10"/>
        <color rgb="FF7F7F7F"/>
        <rFont val="Arial"/>
        <family val="0"/>
        <charset val="1"/>
      </rPr>
      <t xml:space="preserve">PDD 6-K/</t>
    </r>
    <r>
      <rPr>
        <i val="true"/>
        <sz val="10"/>
        <color rgb="FF7F7F7F"/>
        <rFont val="Noto Sans CJK SC"/>
        <family val="2"/>
      </rPr>
      <t xml:space="preserve">年报（经 </t>
    </r>
    <r>
      <rPr>
        <i val="true"/>
        <sz val="10"/>
        <color rgb="FF7F7F7F"/>
        <rFont val="Arial"/>
        <family val="0"/>
        <charset val="1"/>
      </rPr>
      <t xml:space="preserve">stockanalysis/Fiscal.ai </t>
    </r>
    <r>
      <rPr>
        <i val="true"/>
        <sz val="10"/>
        <color rgb="FF7F7F7F"/>
        <rFont val="Noto Sans CJK SC"/>
        <family val="2"/>
      </rPr>
      <t xml:space="preserve">标准化）。已披露实际值，非模型。</t>
    </r>
  </si>
  <si>
    <t xml:space="preserve">(RMB B)</t>
  </si>
  <si>
    <t xml:space="preserve">Q2'23</t>
  </si>
  <si>
    <t xml:space="preserve">Q3'23</t>
  </si>
  <si>
    <t xml:space="preserve">Q4'23</t>
  </si>
  <si>
    <t xml:space="preserve">Q1'24</t>
  </si>
  <si>
    <t xml:space="preserve">Q2'24</t>
  </si>
  <si>
    <t xml:space="preserve">Q3'24</t>
  </si>
  <si>
    <t xml:space="preserve">Q4'24</t>
  </si>
  <si>
    <t xml:space="preserve">Q1'25</t>
  </si>
  <si>
    <t xml:space="preserve">Q2'25</t>
  </si>
  <si>
    <t xml:space="preserve">Q3'25</t>
  </si>
  <si>
    <t xml:space="preserve">Q4'25</t>
  </si>
  <si>
    <t xml:space="preserve">Q1'26</t>
  </si>
  <si>
    <t xml:space="preserve">营业收入</t>
  </si>
  <si>
    <r>
      <rPr>
        <sz val="10"/>
        <color rgb="FF000000"/>
        <rFont val="Noto Sans CJK SC"/>
        <family val="2"/>
      </rPr>
      <t xml:space="preserve">营收 </t>
    </r>
    <r>
      <rPr>
        <sz val="10"/>
        <color rgb="FF000000"/>
        <rFont val="Arial"/>
        <family val="0"/>
        <charset val="1"/>
      </rPr>
      <t xml:space="preserve">YoY</t>
    </r>
  </si>
  <si>
    <t xml:space="preserve">毛利率</t>
  </si>
  <si>
    <t xml:space="preserve">经营利润</t>
  </si>
  <si>
    <t xml:space="preserve">经营利润率</t>
  </si>
  <si>
    <t xml:space="preserve">归母净利</t>
  </si>
  <si>
    <r>
      <rPr>
        <i val="true"/>
        <sz val="10"/>
        <color rgb="FF7F7F7F"/>
        <rFont val="Noto Sans CJK SC"/>
        <family val="2"/>
      </rPr>
      <t xml:space="preserve">看点：营收增速从 </t>
    </r>
    <r>
      <rPr>
        <i val="true"/>
        <sz val="10"/>
        <color rgb="FF7F7F7F"/>
        <rFont val="Arial"/>
        <family val="0"/>
        <charset val="1"/>
      </rPr>
      <t xml:space="preserve">130% </t>
    </r>
    <r>
      <rPr>
        <i val="true"/>
        <sz val="10"/>
        <color rgb="FF7F7F7F"/>
        <rFont val="Noto Sans CJK SC"/>
        <family val="2"/>
      </rPr>
      <t xml:space="preserve">降至 </t>
    </r>
    <r>
      <rPr>
        <i val="true"/>
        <sz val="10"/>
        <color rgb="FF7F7F7F"/>
        <rFont val="Arial"/>
        <family val="0"/>
        <charset val="1"/>
      </rPr>
      <t xml:space="preserve">11%</t>
    </r>
    <r>
      <rPr>
        <i val="true"/>
        <sz val="10"/>
        <color rgb="FF7F7F7F"/>
        <rFont val="Noto Sans CJK SC"/>
        <family val="2"/>
      </rPr>
      <t xml:space="preserve">；经营利润率从 </t>
    </r>
    <r>
      <rPr>
        <i val="true"/>
        <sz val="10"/>
        <color rgb="FF7F7F7F"/>
        <rFont val="Arial"/>
        <family val="0"/>
        <charset val="1"/>
      </rPr>
      <t xml:space="preserve">2024</t>
    </r>
    <r>
      <rPr>
        <i val="true"/>
        <sz val="10"/>
        <color rgb="FF7F7F7F"/>
        <rFont val="Noto Sans CJK SC"/>
        <family val="2"/>
      </rPr>
      <t xml:space="preserve">中 </t>
    </r>
    <r>
      <rPr>
        <i val="true"/>
        <sz val="10"/>
        <color rgb="FF7F7F7F"/>
        <rFont val="Arial"/>
        <family val="0"/>
        <charset val="1"/>
      </rPr>
      <t xml:space="preserve">33.5% </t>
    </r>
    <r>
      <rPr>
        <i val="true"/>
        <sz val="10"/>
        <color rgb="FF7F7F7F"/>
        <rFont val="Noto Sans CJK SC"/>
        <family val="2"/>
      </rPr>
      <t xml:space="preserve">顶部回落至 </t>
    </r>
    <r>
      <rPr>
        <i val="true"/>
        <sz val="10"/>
        <color rgb="FF7F7F7F"/>
        <rFont val="Arial"/>
        <family val="0"/>
        <charset val="1"/>
      </rPr>
      <t xml:space="preserve">18.4%</t>
    </r>
    <r>
      <rPr>
        <i val="true"/>
        <sz val="10"/>
        <color rgb="FF7F7F7F"/>
        <rFont val="Noto Sans CJK SC"/>
        <family val="2"/>
      </rPr>
      <t xml:space="preserve">。</t>
    </r>
  </si>
  <si>
    <r>
      <rPr>
        <i val="true"/>
        <sz val="10"/>
        <color rgb="FFC00000"/>
        <rFont val="Noto Sans CJK SC"/>
        <family val="2"/>
      </rPr>
      <t xml:space="preserve">关键：净利</t>
    </r>
    <r>
      <rPr>
        <i val="true"/>
        <sz val="10"/>
        <color rgb="FFC00000"/>
        <rFont val="Arial"/>
        <family val="0"/>
        <charset val="1"/>
      </rPr>
      <t xml:space="preserve">/</t>
    </r>
    <r>
      <rPr>
        <i val="true"/>
        <sz val="10"/>
        <color rgb="FFC00000"/>
        <rFont val="Noto Sans CJK SC"/>
        <family val="2"/>
      </rPr>
      <t xml:space="preserve">利润率自 </t>
    </r>
    <r>
      <rPr>
        <i val="true"/>
        <sz val="10"/>
        <color rgb="FFC00000"/>
        <rFont val="Arial"/>
        <family val="0"/>
        <charset val="1"/>
      </rPr>
      <t xml:space="preserve">2024 </t>
    </r>
    <r>
      <rPr>
        <i val="true"/>
        <sz val="10"/>
        <color rgb="FFC00000"/>
        <rFont val="Noto Sans CJK SC"/>
        <family val="2"/>
      </rPr>
      <t xml:space="preserve">中见顶后持续回落，系『百亿减免</t>
    </r>
    <r>
      <rPr>
        <i val="true"/>
        <sz val="10"/>
        <color rgb="FFC00000"/>
        <rFont val="Arial"/>
        <family val="0"/>
        <charset val="1"/>
      </rPr>
      <t xml:space="preserve">/</t>
    </r>
    <r>
      <rPr>
        <i val="true"/>
        <sz val="10"/>
        <color rgb="FFC00000"/>
        <rFont val="Noto Sans CJK SC"/>
        <family val="2"/>
      </rPr>
      <t xml:space="preserve">商家扶持』</t>
    </r>
    <r>
      <rPr>
        <i val="true"/>
        <sz val="10"/>
        <color rgb="FFC00000"/>
        <rFont val="Arial"/>
        <family val="0"/>
        <charset val="1"/>
      </rPr>
      <t xml:space="preserve">+ Temu </t>
    </r>
    <r>
      <rPr>
        <i val="true"/>
        <sz val="10"/>
        <color rgb="FFC00000"/>
        <rFont val="Noto Sans CJK SC"/>
        <family val="2"/>
      </rPr>
      <t xml:space="preserve">跨境投入主动压低利润，</t>
    </r>
  </si>
  <si>
    <r>
      <rPr>
        <i val="true"/>
        <sz val="10"/>
        <color rgb="FFC00000"/>
        <rFont val="Noto Sans CJK SC"/>
        <family val="2"/>
      </rPr>
      <t xml:space="preserve">　　　属模式性</t>
    </r>
    <r>
      <rPr>
        <i val="true"/>
        <sz val="10"/>
        <color rgb="FFC00000"/>
        <rFont val="Arial"/>
        <family val="0"/>
        <charset val="1"/>
      </rPr>
      <t xml:space="preserve">(</t>
    </r>
    <r>
      <rPr>
        <i val="true"/>
        <sz val="10"/>
        <color rgb="FFC00000"/>
        <rFont val="Noto Sans CJK SC"/>
        <family val="2"/>
      </rPr>
      <t xml:space="preserve">非一次性</t>
    </r>
    <r>
      <rPr>
        <i val="true"/>
        <sz val="10"/>
        <color rgb="FFC00000"/>
        <rFont val="Arial"/>
        <family val="0"/>
        <charset val="1"/>
      </rPr>
      <t xml:space="preserve">)——</t>
    </r>
    <r>
      <rPr>
        <i val="true"/>
        <sz val="10"/>
        <color rgb="FFC00000"/>
        <rFont val="Noto Sans CJK SC"/>
        <family val="2"/>
      </rPr>
      <t xml:space="preserve">这正是『</t>
    </r>
    <r>
      <rPr>
        <i val="true"/>
        <sz val="10"/>
        <color rgb="FFC00000"/>
        <rFont val="Arial"/>
        <family val="0"/>
        <charset val="1"/>
      </rPr>
      <t xml:space="preserve">9</t>
    </r>
    <r>
      <rPr>
        <i val="true"/>
        <sz val="10"/>
        <color rgb="FFC00000"/>
        <rFont val="Noto Sans CJK SC"/>
        <family val="2"/>
      </rPr>
      <t xml:space="preserve">倍</t>
    </r>
    <r>
      <rPr>
        <i val="true"/>
        <sz val="10"/>
        <color rgb="FFC00000"/>
        <rFont val="Arial"/>
        <family val="0"/>
        <charset val="1"/>
      </rPr>
      <t xml:space="preserve">PE </t>
    </r>
    <r>
      <rPr>
        <i val="true"/>
        <sz val="10"/>
        <color rgb="FFC00000"/>
        <rFont val="Noto Sans CJK SC"/>
        <family val="2"/>
      </rPr>
      <t xml:space="preserve">是不是价值陷阱』争议的核心。</t>
    </r>
  </si>
  <si>
    <r>
      <rPr>
        <b val="true"/>
        <sz val="14"/>
        <color rgb="FF1F4E79"/>
        <rFont val="Noto Sans CJK SC"/>
        <family val="2"/>
      </rPr>
      <t xml:space="preserve">年度模型（今年</t>
    </r>
    <r>
      <rPr>
        <b val="true"/>
        <sz val="14"/>
        <color rgb="FF1F4E79"/>
        <rFont val="Arial"/>
        <family val="0"/>
        <charset val="1"/>
      </rPr>
      <t xml:space="preserve">/</t>
    </r>
    <r>
      <rPr>
        <b val="true"/>
        <sz val="14"/>
        <color rgb="FF1F4E79"/>
        <rFont val="Noto Sans CJK SC"/>
        <family val="2"/>
      </rPr>
      <t xml:space="preserve">明年</t>
    </r>
    <r>
      <rPr>
        <b val="true"/>
        <sz val="14"/>
        <color rgb="FF1F4E79"/>
        <rFont val="Arial"/>
        <family val="0"/>
        <charset val="1"/>
      </rPr>
      <t xml:space="preserve">/</t>
    </r>
    <r>
      <rPr>
        <b val="true"/>
        <sz val="14"/>
        <color rgb="FF1F4E79"/>
        <rFont val="Noto Sans CJK SC"/>
        <family val="2"/>
      </rPr>
      <t xml:space="preserve">后年 </t>
    </r>
    <r>
      <rPr>
        <b val="true"/>
        <sz val="14"/>
        <color rgb="FF1F4E79"/>
        <rFont val="Arial"/>
        <family val="0"/>
        <charset val="1"/>
      </rPr>
      <t xml:space="preserve">= FY26E/27E/28E</t>
    </r>
    <r>
      <rPr>
        <b val="true"/>
        <sz val="14"/>
        <color rgb="FF1F4E79"/>
        <rFont val="Noto Sans CJK SC"/>
        <family val="2"/>
      </rPr>
      <t xml:space="preserve">；业绩 </t>
    </r>
    <r>
      <rPr>
        <b val="true"/>
        <sz val="14"/>
        <color rgb="FF1F4E79"/>
        <rFont val="Arial"/>
        <family val="0"/>
        <charset val="1"/>
      </rPr>
      <t xml:space="preserve">RMB B</t>
    </r>
    <r>
      <rPr>
        <b val="true"/>
        <sz val="14"/>
        <color rgb="FF1F4E79"/>
        <rFont val="Noto Sans CJK SC"/>
        <family val="2"/>
      </rPr>
      <t xml:space="preserve">）</t>
    </r>
  </si>
  <si>
    <r>
      <rPr>
        <i val="true"/>
        <sz val="10"/>
        <color rgb="FF7F7F7F"/>
        <rFont val="Noto Sans CJK SC"/>
        <family val="2"/>
      </rPr>
      <t xml:space="preserve">蓝色</t>
    </r>
    <r>
      <rPr>
        <i val="true"/>
        <sz val="10"/>
        <color rgb="FF7F7F7F"/>
        <rFont val="Arial"/>
        <family val="0"/>
        <charset val="1"/>
      </rPr>
      <t xml:space="preserve">=</t>
    </r>
    <r>
      <rPr>
        <i val="true"/>
        <sz val="10"/>
        <color rgb="FF7F7F7F"/>
        <rFont val="Noto Sans CJK SC"/>
        <family val="2"/>
      </rPr>
      <t xml:space="preserve">输入；黑色</t>
    </r>
    <r>
      <rPr>
        <i val="true"/>
        <sz val="10"/>
        <color rgb="FF7F7F7F"/>
        <rFont val="Arial"/>
        <family val="0"/>
        <charset val="1"/>
      </rPr>
      <t xml:space="preserve">=</t>
    </r>
    <r>
      <rPr>
        <i val="true"/>
        <sz val="10"/>
        <color rgb="FF7F7F7F"/>
        <rFont val="Noto Sans CJK SC"/>
        <family val="2"/>
      </rPr>
      <t xml:space="preserve">公式。</t>
    </r>
    <r>
      <rPr>
        <i val="true"/>
        <sz val="10"/>
        <color rgb="FF7F7F7F"/>
        <rFont val="Arial"/>
        <family val="0"/>
        <charset val="1"/>
      </rPr>
      <t xml:space="preserve">FY24–25A </t>
    </r>
    <r>
      <rPr>
        <i val="true"/>
        <sz val="10"/>
        <color rgb="FF7F7F7F"/>
        <rFont val="Noto Sans CJK SC"/>
        <family val="2"/>
      </rPr>
      <t xml:space="preserve">为四季合计实际；</t>
    </r>
    <r>
      <rPr>
        <i val="true"/>
        <sz val="10"/>
        <color rgb="FF7F7F7F"/>
        <rFont val="Arial"/>
        <family val="0"/>
        <charset val="1"/>
      </rPr>
      <t xml:space="preserve">FY26 </t>
    </r>
    <r>
      <rPr>
        <i val="true"/>
        <sz val="10"/>
        <color rgb="FF7F7F7F"/>
        <rFont val="Noto Sans CJK SC"/>
        <family val="2"/>
      </rPr>
      <t xml:space="preserve">含让利</t>
    </r>
    <r>
      <rPr>
        <i val="true"/>
        <sz val="10"/>
        <color rgb="FF7F7F7F"/>
        <rFont val="Arial"/>
        <family val="0"/>
        <charset val="1"/>
      </rPr>
      <t xml:space="preserve">/Temu </t>
    </r>
    <r>
      <rPr>
        <i val="true"/>
        <sz val="10"/>
        <color rgb="FF7F7F7F"/>
        <rFont val="Noto Sans CJK SC"/>
        <family val="2"/>
      </rPr>
      <t xml:space="preserve">拖累。</t>
    </r>
  </si>
  <si>
    <t xml:space="preserve">FY24A</t>
  </si>
  <si>
    <t xml:space="preserve">FY25A</t>
  </si>
  <si>
    <t xml:space="preserve">FY26E</t>
  </si>
  <si>
    <t xml:space="preserve">FY27E</t>
  </si>
  <si>
    <t xml:space="preserve">FY28E</t>
  </si>
  <si>
    <r>
      <rPr>
        <sz val="10"/>
        <color rgb="FF000000"/>
        <rFont val="Arial"/>
        <family val="0"/>
        <charset val="1"/>
      </rPr>
      <t xml:space="preserve">YoY </t>
    </r>
    <r>
      <rPr>
        <sz val="10"/>
        <color rgb="FF000000"/>
        <rFont val="Noto Sans CJK SC"/>
        <family val="2"/>
      </rPr>
      <t xml:space="preserve">增速</t>
    </r>
  </si>
  <si>
    <t xml:space="preserve">净利率</t>
  </si>
  <si>
    <r>
      <rPr>
        <i val="true"/>
        <sz val="10"/>
        <color rgb="FF7F7F7F"/>
        <rFont val="Noto Sans CJK SC"/>
        <family val="2"/>
      </rPr>
      <t xml:space="preserve">预测逻辑：</t>
    </r>
    <r>
      <rPr>
        <i val="true"/>
        <sz val="10"/>
        <color rgb="FF7F7F7F"/>
        <rFont val="Arial"/>
        <family val="0"/>
        <charset val="1"/>
      </rPr>
      <t xml:space="preserve">FY25 </t>
    </r>
    <r>
      <rPr>
        <i val="true"/>
        <sz val="10"/>
        <color rgb="FF7F7F7F"/>
        <rFont val="Noto Sans CJK SC"/>
        <family val="2"/>
      </rPr>
      <t xml:space="preserve">营收 </t>
    </r>
    <r>
      <rPr>
        <i val="true"/>
        <sz val="10"/>
        <color rgb="FF7F7F7F"/>
        <rFont val="Arial"/>
        <family val="0"/>
        <charset val="1"/>
      </rPr>
      <t xml:space="preserve">+10% </t>
    </r>
    <r>
      <rPr>
        <i val="true"/>
        <sz val="10"/>
        <color rgb="FF7F7F7F"/>
        <rFont val="Noto Sans CJK SC"/>
        <family val="2"/>
      </rPr>
      <t xml:space="preserve">但净利 −</t>
    </r>
    <r>
      <rPr>
        <i val="true"/>
        <sz val="10"/>
        <color rgb="FF7F7F7F"/>
        <rFont val="Arial"/>
        <family val="0"/>
        <charset val="1"/>
      </rPr>
      <t xml:space="preserve">12%(</t>
    </r>
    <r>
      <rPr>
        <i val="true"/>
        <sz val="10"/>
        <color rgb="FF7F7F7F"/>
        <rFont val="Noto Sans CJK SC"/>
        <family val="2"/>
      </rPr>
      <t xml:space="preserve">让利</t>
    </r>
    <r>
      <rPr>
        <i val="true"/>
        <sz val="10"/>
        <color rgb="FF7F7F7F"/>
        <rFont val="Arial"/>
        <family val="0"/>
        <charset val="1"/>
      </rPr>
      <t xml:space="preserve">)</t>
    </r>
    <r>
      <rPr>
        <i val="true"/>
        <sz val="10"/>
        <color rgb="FF7F7F7F"/>
        <rFont val="Noto Sans CJK SC"/>
        <family val="2"/>
      </rPr>
      <t xml:space="preserve">；</t>
    </r>
    <r>
      <rPr>
        <i val="true"/>
        <sz val="10"/>
        <color rgb="FF7F7F7F"/>
        <rFont val="Arial"/>
        <family val="0"/>
        <charset val="1"/>
      </rPr>
      <t xml:space="preserve">FY26E </t>
    </r>
    <r>
      <rPr>
        <i val="true"/>
        <sz val="10"/>
        <color rgb="FF7F7F7F"/>
        <rFont val="Noto Sans CJK SC"/>
        <family val="2"/>
      </rPr>
      <t xml:space="preserve">净利见底 </t>
    </r>
    <r>
      <rPr>
        <i val="true"/>
        <sz val="10"/>
        <color rgb="FF7F7F7F"/>
        <rFont val="Arial"/>
        <family val="0"/>
        <charset val="1"/>
      </rPr>
      <t xml:space="preserve">¥90B</t>
    </r>
    <r>
      <rPr>
        <i val="true"/>
        <sz val="10"/>
        <color rgb="FF7F7F7F"/>
        <rFont val="Noto Sans CJK SC"/>
        <family val="2"/>
      </rPr>
      <t xml:space="preserve">，</t>
    </r>
    <r>
      <rPr>
        <i val="true"/>
        <sz val="10"/>
        <color rgb="FF7F7F7F"/>
        <rFont val="Arial"/>
        <family val="0"/>
        <charset val="1"/>
      </rPr>
      <t xml:space="preserve">27–28E </t>
    </r>
    <r>
      <rPr>
        <i val="true"/>
        <sz val="10"/>
        <color rgb="FF7F7F7F"/>
        <rFont val="Noto Sans CJK SC"/>
        <family val="2"/>
      </rPr>
      <t xml:space="preserve">让利见效后回升。</t>
    </r>
  </si>
  <si>
    <r>
      <rPr>
        <b val="true"/>
        <sz val="14"/>
        <color rgb="FF1F4E79"/>
        <rFont val="Noto Sans CJK SC"/>
        <family val="2"/>
      </rPr>
      <t xml:space="preserve">情景定价（每股盈利 </t>
    </r>
    <r>
      <rPr>
        <b val="true"/>
        <sz val="14"/>
        <color rgb="FF1F4E79"/>
        <rFont val="Arial"/>
        <family val="0"/>
        <charset val="1"/>
      </rPr>
      <t xml:space="preserve">US$ × </t>
    </r>
    <r>
      <rPr>
        <b val="true"/>
        <sz val="14"/>
        <color rgb="FF1F4E79"/>
        <rFont val="Noto Sans CJK SC"/>
        <family val="2"/>
      </rPr>
      <t xml:space="preserve">市盈率 法）</t>
    </r>
  </si>
  <si>
    <r>
      <rPr>
        <i val="true"/>
        <sz val="10"/>
        <color rgb="FF7F7F7F"/>
        <rFont val="Noto Sans CJK SC"/>
        <family val="2"/>
      </rPr>
      <t xml:space="preserve">目标价 </t>
    </r>
    <r>
      <rPr>
        <i val="true"/>
        <sz val="10"/>
        <color rgb="FF7F7F7F"/>
        <rFont val="Arial"/>
        <family val="0"/>
        <charset val="1"/>
      </rPr>
      <t xml:space="preserve">= EPS(US$) × PE</t>
    </r>
    <r>
      <rPr>
        <i val="true"/>
        <sz val="10"/>
        <color rgb="FF7F7F7F"/>
        <rFont val="Noto Sans CJK SC"/>
        <family val="2"/>
      </rPr>
      <t xml:space="preserve">；加权 </t>
    </r>
    <r>
      <rPr>
        <i val="true"/>
        <sz val="10"/>
        <color rgb="FF7F7F7F"/>
        <rFont val="Arial"/>
        <family val="0"/>
        <charset val="1"/>
      </rPr>
      <t xml:space="preserve">= Σ(</t>
    </r>
    <r>
      <rPr>
        <i val="true"/>
        <sz val="10"/>
        <color rgb="FF7F7F7F"/>
        <rFont val="Noto Sans CJK SC"/>
        <family val="2"/>
      </rPr>
      <t xml:space="preserve">目标价</t>
    </r>
    <r>
      <rPr>
        <i val="true"/>
        <sz val="10"/>
        <color rgb="FF7F7F7F"/>
        <rFont val="Arial"/>
        <family val="0"/>
        <charset val="1"/>
      </rPr>
      <t xml:space="preserve">×</t>
    </r>
    <r>
      <rPr>
        <i val="true"/>
        <sz val="10"/>
        <color rgb="FF7F7F7F"/>
        <rFont val="Noto Sans CJK SC"/>
        <family val="2"/>
      </rPr>
      <t xml:space="preserve">概率</t>
    </r>
    <r>
      <rPr>
        <i val="true"/>
        <sz val="10"/>
        <color rgb="FF7F7F7F"/>
        <rFont val="Arial"/>
        <family val="0"/>
        <charset val="1"/>
      </rPr>
      <t xml:space="preserve">)</t>
    </r>
    <r>
      <rPr>
        <i val="true"/>
        <sz val="10"/>
        <color rgb="FF7F7F7F"/>
        <rFont val="Noto Sans CJK SC"/>
        <family val="2"/>
      </rPr>
      <t xml:space="preserve">。</t>
    </r>
  </si>
  <si>
    <r>
      <rPr>
        <b val="true"/>
        <sz val="11"/>
        <color rgb="FFFFFFFF"/>
        <rFont val="Noto Sans CJK SC"/>
        <family val="2"/>
      </rPr>
      <t xml:space="preserve">目标价</t>
    </r>
    <r>
      <rPr>
        <b val="true"/>
        <sz val="11"/>
        <color rgb="FFFFFFFF"/>
        <rFont val="Arial"/>
        <family val="0"/>
        <charset val="1"/>
      </rPr>
      <t xml:space="preserve">(US$)</t>
    </r>
  </si>
  <si>
    <r>
      <rPr>
        <b val="true"/>
        <sz val="11"/>
        <color rgb="FFFFFFFF"/>
        <rFont val="Arial"/>
        <family val="0"/>
        <charset val="1"/>
      </rPr>
      <t xml:space="preserve">vs</t>
    </r>
    <r>
      <rPr>
        <b val="true"/>
        <sz val="11"/>
        <color rgb="FFFFFFFF"/>
        <rFont val="Noto Sans CJK SC"/>
        <family val="2"/>
      </rPr>
      <t xml:space="preserve">现价</t>
    </r>
  </si>
  <si>
    <t xml:space="preserve">概率加权目标价</t>
  </si>
  <si>
    <r>
      <rPr>
        <i val="true"/>
        <sz val="10"/>
        <color rgb="FF7F7F7F"/>
        <rFont val="Noto Sans CJK SC"/>
        <family val="2"/>
      </rPr>
      <t xml:space="preserve">注：净现金约占市值 </t>
    </r>
    <r>
      <rPr>
        <i val="true"/>
        <sz val="10"/>
        <color rgb="FF7F7F7F"/>
        <rFont val="Arial"/>
        <family val="0"/>
        <charset val="1"/>
      </rPr>
      <t xml:space="preserve">40%</t>
    </r>
    <r>
      <rPr>
        <i val="true"/>
        <sz val="10"/>
        <color rgb="FF7F7F7F"/>
        <rFont val="Noto Sans CJK SC"/>
        <family val="2"/>
      </rPr>
      <t xml:space="preserve">（见假设页），</t>
    </r>
    <r>
      <rPr>
        <i val="true"/>
        <sz val="10"/>
        <color rgb="FF7F7F7F"/>
        <rFont val="Arial"/>
        <family val="0"/>
        <charset val="1"/>
      </rPr>
      <t xml:space="preserve">EV/</t>
    </r>
    <r>
      <rPr>
        <i val="true"/>
        <sz val="10"/>
        <color rgb="FF7F7F7F"/>
        <rFont val="Noto Sans CJK SC"/>
        <family val="2"/>
      </rPr>
      <t xml:space="preserve">盈利远低于 </t>
    </r>
    <r>
      <rPr>
        <i val="true"/>
        <sz val="10"/>
        <color rgb="FF7F7F7F"/>
        <rFont val="Arial"/>
        <family val="0"/>
        <charset val="1"/>
      </rPr>
      <t xml:space="preserve">PE</t>
    </r>
    <r>
      <rPr>
        <i val="true"/>
        <sz val="10"/>
        <color rgb="FF7F7F7F"/>
        <rFont val="Noto Sans CJK SC"/>
        <family val="2"/>
      </rPr>
      <t xml:space="preserve">。</t>
    </r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</si>
</sst>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\$#,##0.00"/>
    <numFmt numFmtId="166" formatCode="#,##0"/>
    <numFmt numFmtId="167" formatCode="0.00"/>
    <numFmt numFmtId="168" formatCode="\¥#,##0"/>
    <numFmt numFmtId="169" formatCode="0.0%"/>
    <numFmt numFmtId="170" formatCode="0.0\x"/>
    <numFmt numFmtId="171" formatCode="\¥#,##0.0"/>
    <numFmt numFmtId="172" formatCode="\$#,##0"/>
  </numFmts>
  <fonts count="2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F4E79"/>
      <name val="Noto Sans CJK SC"/>
      <family val="2"/>
    </font>
    <font>
      <b val="true"/>
      <sz val="14"/>
      <color rgb="FF1F4E79"/>
      <name val="Arial"/>
      <family val="0"/>
      <charset val="1"/>
    </font>
    <font>
      <i val="true"/>
      <sz val="10"/>
      <color rgb="FF7F7F7F"/>
      <name val="Noto Sans CJK SC"/>
      <family val="2"/>
    </font>
    <font>
      <i val="true"/>
      <sz val="10"/>
      <color rgb="FF7F7F7F"/>
      <name val="Arial"/>
      <family val="0"/>
      <charset val="1"/>
    </font>
    <font>
      <b val="true"/>
      <sz val="11"/>
      <color rgb="FFFFFFFF"/>
      <name val="Noto Sans CJK SC"/>
      <family val="2"/>
    </font>
    <font>
      <sz val="10"/>
      <color rgb="FF000000"/>
      <name val="Noto Sans CJK SC"/>
      <family val="2"/>
    </font>
    <font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000000"/>
      <name val="Noto Sans CJK SC"/>
      <family val="2"/>
    </font>
    <font>
      <b val="true"/>
      <sz val="10"/>
      <color rgb="FF000000"/>
      <name val="Arial"/>
      <family val="0"/>
      <charset val="1"/>
    </font>
    <font>
      <sz val="10"/>
      <name val="Arial"/>
      <family val="2"/>
    </font>
    <font>
      <sz val="10"/>
      <name val="Noto Sans CJK SC"/>
      <family val="2"/>
    </font>
    <font>
      <sz val="9"/>
      <color rgb="FF000000"/>
      <name val="Arial"/>
      <family val="0"/>
      <charset val="1"/>
    </font>
    <font>
      <i val="true"/>
      <sz val="10"/>
      <color rgb="FFC00000"/>
      <name val="Noto Sans CJK SC"/>
      <family val="2"/>
    </font>
    <font>
      <i val="true"/>
      <sz val="10"/>
      <color rgb="FFC0000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FFF2CC"/>
        <bgColor rgb="FFFFFFFF"/>
      </patternFill>
    </fill>
    <fill>
      <patternFill patternType="solid">
        <fgColor rgb="FF2E75B6"/>
        <bgColor rgb="FF0066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11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11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1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11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1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1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0"/>
    <col collapsed="false" customWidth="true" hidden="false" outlineLevel="0" max="4" min="2" style="0" width="15"/>
  </cols>
  <sheetData>
    <row r="1" customFormat="false" ht="21.6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4" customFormat="false" ht="15" hidden="false" customHeight="false" outlineLevel="0" collapsed="false">
      <c r="A4" s="3" t="s">
        <v>2</v>
      </c>
      <c r="B4" s="4"/>
    </row>
    <row r="5" customFormat="false" ht="15" hidden="false" customHeight="false" outlineLevel="0" collapsed="false">
      <c r="A5" s="5" t="s">
        <v>3</v>
      </c>
      <c r="B5" s="6" t="n">
        <v>76.28</v>
      </c>
    </row>
    <row r="6" customFormat="false" ht="15" hidden="false" customHeight="false" outlineLevel="0" collapsed="false">
      <c r="A6" s="7" t="s">
        <v>4</v>
      </c>
      <c r="B6" s="8" t="n">
        <v>1480</v>
      </c>
    </row>
    <row r="7" customFormat="false" ht="15" hidden="false" customHeight="false" outlineLevel="0" collapsed="false">
      <c r="A7" s="5" t="s">
        <v>5</v>
      </c>
      <c r="B7" s="9" t="n">
        <v>7.15</v>
      </c>
    </row>
    <row r="8" customFormat="false" ht="15" hidden="false" customHeight="false" outlineLevel="0" collapsed="false">
      <c r="A8" s="5" t="s">
        <v>6</v>
      </c>
      <c r="B8" s="10" t="n">
        <v>350</v>
      </c>
    </row>
    <row r="9" customFormat="false" ht="15" hidden="false" customHeight="false" outlineLevel="0" collapsed="false">
      <c r="A9" s="7" t="s">
        <v>7</v>
      </c>
      <c r="B9" s="10" t="n">
        <v>90</v>
      </c>
    </row>
    <row r="10" customFormat="false" ht="15" hidden="false" customHeight="false" outlineLevel="0" collapsed="false">
      <c r="A10" s="7" t="s">
        <v>8</v>
      </c>
      <c r="B10" s="11" t="n">
        <f aca="false">B9/B7*1000/B6</f>
        <v>8.5050085050085</v>
      </c>
    </row>
    <row r="11" customFormat="false" ht="15" hidden="false" customHeight="false" outlineLevel="0" collapsed="false">
      <c r="A11" s="5" t="s">
        <v>9</v>
      </c>
      <c r="B11" s="12" t="n">
        <f aca="false">B8/B7*1000/(B5*B6)</f>
        <v>0.433600328723559</v>
      </c>
    </row>
    <row r="13" customFormat="false" ht="17.15" hidden="false" customHeight="false" outlineLevel="0" collapsed="false">
      <c r="A13" s="3" t="s">
        <v>10</v>
      </c>
      <c r="B13" s="4"/>
      <c r="C13" s="4"/>
      <c r="D13" s="4"/>
    </row>
    <row r="14" customFormat="false" ht="15" hidden="false" customHeight="false" outlineLevel="0" collapsed="false">
      <c r="A14" s="13" t="s">
        <v>11</v>
      </c>
      <c r="B14" s="14" t="s">
        <v>12</v>
      </c>
      <c r="C14" s="14" t="s">
        <v>13</v>
      </c>
      <c r="D14" s="13" t="s">
        <v>14</v>
      </c>
    </row>
    <row r="15" customFormat="false" ht="15" hidden="false" customHeight="false" outlineLevel="0" collapsed="false">
      <c r="A15" s="15" t="s">
        <v>15</v>
      </c>
      <c r="B15" s="6" t="n">
        <v>9.6</v>
      </c>
      <c r="C15" s="16" t="n">
        <v>12</v>
      </c>
      <c r="D15" s="17" t="n">
        <v>0.3</v>
      </c>
    </row>
    <row r="16" customFormat="false" ht="15" hidden="false" customHeight="false" outlineLevel="0" collapsed="false">
      <c r="A16" s="15" t="s">
        <v>16</v>
      </c>
      <c r="B16" s="6" t="n">
        <v>8.8</v>
      </c>
      <c r="C16" s="16" t="n">
        <v>10</v>
      </c>
      <c r="D16" s="17" t="n">
        <v>0.4</v>
      </c>
    </row>
    <row r="17" customFormat="false" ht="15" hidden="false" customHeight="false" outlineLevel="0" collapsed="false">
      <c r="A17" s="15" t="s">
        <v>17</v>
      </c>
      <c r="B17" s="6" t="n">
        <v>8.3</v>
      </c>
      <c r="C17" s="16" t="n">
        <v>7</v>
      </c>
      <c r="D17" s="17" t="n">
        <v>0.3</v>
      </c>
    </row>
    <row r="19" customFormat="false" ht="15" hidden="false" customHeight="false" outlineLevel="0" collapsed="false">
      <c r="A19" s="2" t="s">
        <v>18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2"/>
    <col collapsed="false" customWidth="true" hidden="false" outlineLevel="0" max="13" min="2" style="0" width="9"/>
  </cols>
  <sheetData>
    <row r="1" customFormat="false" ht="21.6" hidden="false" customHeight="false" outlineLevel="0" collapsed="false">
      <c r="A1" s="1" t="s">
        <v>19</v>
      </c>
    </row>
    <row r="2" customFormat="false" ht="15" hidden="false" customHeight="false" outlineLevel="0" collapsed="false">
      <c r="A2" s="2" t="s">
        <v>20</v>
      </c>
    </row>
    <row r="4" customFormat="false" ht="15" hidden="false" customHeight="false" outlineLevel="0" collapsed="false">
      <c r="A4" s="18" t="s">
        <v>21</v>
      </c>
      <c r="B4" s="19" t="s">
        <v>22</v>
      </c>
      <c r="C4" s="19" t="s">
        <v>23</v>
      </c>
      <c r="D4" s="19" t="s">
        <v>24</v>
      </c>
      <c r="E4" s="19" t="s">
        <v>25</v>
      </c>
      <c r="F4" s="19" t="s">
        <v>26</v>
      </c>
      <c r="G4" s="19" t="s">
        <v>27</v>
      </c>
      <c r="H4" s="19" t="s">
        <v>28</v>
      </c>
      <c r="I4" s="19" t="s">
        <v>29</v>
      </c>
      <c r="J4" s="19" t="s">
        <v>30</v>
      </c>
      <c r="K4" s="19" t="s">
        <v>31</v>
      </c>
      <c r="L4" s="19" t="s">
        <v>32</v>
      </c>
      <c r="M4" s="19" t="s">
        <v>33</v>
      </c>
    </row>
    <row r="5" customFormat="false" ht="15" hidden="false" customHeight="false" outlineLevel="0" collapsed="false">
      <c r="A5" s="20" t="s">
        <v>34</v>
      </c>
      <c r="B5" s="21" t="n">
        <v>52.3</v>
      </c>
      <c r="C5" s="21" t="n">
        <v>68.8</v>
      </c>
      <c r="D5" s="21" t="n">
        <v>88.9</v>
      </c>
      <c r="E5" s="21" t="n">
        <v>86.8</v>
      </c>
      <c r="F5" s="21" t="n">
        <v>97.1</v>
      </c>
      <c r="G5" s="21" t="n">
        <v>99.4</v>
      </c>
      <c r="H5" s="21" t="n">
        <v>110.6</v>
      </c>
      <c r="I5" s="21" t="n">
        <v>95.7</v>
      </c>
      <c r="J5" s="21" t="n">
        <v>104</v>
      </c>
      <c r="K5" s="21" t="n">
        <v>108.3</v>
      </c>
      <c r="L5" s="21" t="n">
        <v>123.9</v>
      </c>
      <c r="M5" s="21" t="n">
        <v>106.2</v>
      </c>
    </row>
    <row r="6" customFormat="false" ht="15" hidden="false" customHeight="false" outlineLevel="0" collapsed="false">
      <c r="A6" s="22" t="s">
        <v>35</v>
      </c>
      <c r="B6" s="23" t="n">
        <v>0.663</v>
      </c>
      <c r="C6" s="23" t="n">
        <v>0.939</v>
      </c>
      <c r="D6" s="23" t="n">
        <v>1.232</v>
      </c>
      <c r="E6" s="23" t="n">
        <v>1.307</v>
      </c>
      <c r="F6" s="23" t="n">
        <v>0.856</v>
      </c>
      <c r="G6" s="23" t="n">
        <v>0.445</v>
      </c>
      <c r="H6" s="23" t="n">
        <v>0.244</v>
      </c>
      <c r="I6" s="23" t="n">
        <v>0.103</v>
      </c>
      <c r="J6" s="23" t="n">
        <v>0.071</v>
      </c>
      <c r="K6" s="23" t="n">
        <v>0.09</v>
      </c>
      <c r="L6" s="23" t="n">
        <v>0.12</v>
      </c>
      <c r="M6" s="23" t="n">
        <v>0.11</v>
      </c>
    </row>
    <row r="7" customFormat="false" ht="15" hidden="false" customHeight="false" outlineLevel="0" collapsed="false">
      <c r="A7" s="22" t="s">
        <v>36</v>
      </c>
      <c r="B7" s="23" t="n">
        <v>0.6425</v>
      </c>
      <c r="C7" s="23" t="n">
        <v>0.6103</v>
      </c>
      <c r="D7" s="23" t="n">
        <v>0.6053</v>
      </c>
      <c r="E7" s="23" t="n">
        <v>0.6234</v>
      </c>
      <c r="F7" s="23" t="n">
        <v>0.6528</v>
      </c>
      <c r="G7" s="23" t="n">
        <v>0.6003</v>
      </c>
      <c r="H7" s="23" t="n">
        <v>0.5679</v>
      </c>
      <c r="I7" s="23" t="n">
        <v>0.572</v>
      </c>
      <c r="J7" s="23" t="n">
        <v>0.559</v>
      </c>
      <c r="K7" s="23" t="n">
        <v>0.5674</v>
      </c>
      <c r="L7" s="23" t="n">
        <v>0.5549</v>
      </c>
      <c r="M7" s="23" t="n">
        <v>0.5586</v>
      </c>
    </row>
    <row r="8" customFormat="false" ht="15" hidden="false" customHeight="false" outlineLevel="0" collapsed="false">
      <c r="A8" s="22" t="s">
        <v>37</v>
      </c>
      <c r="B8" s="21" t="n">
        <v>12.7</v>
      </c>
      <c r="C8" s="21" t="n">
        <v>16.7</v>
      </c>
      <c r="D8" s="21" t="n">
        <v>22.4</v>
      </c>
      <c r="E8" s="21" t="n">
        <v>26</v>
      </c>
      <c r="F8" s="21" t="n">
        <v>32.6</v>
      </c>
      <c r="G8" s="21" t="n">
        <v>24.3</v>
      </c>
      <c r="H8" s="21" t="n">
        <v>25.6</v>
      </c>
      <c r="I8" s="21" t="n">
        <v>16.1</v>
      </c>
      <c r="J8" s="21" t="n">
        <v>25.8</v>
      </c>
      <c r="K8" s="21" t="n">
        <v>25</v>
      </c>
      <c r="L8" s="21" t="n">
        <v>27.7</v>
      </c>
      <c r="M8" s="21" t="n">
        <v>19.6</v>
      </c>
    </row>
    <row r="9" customFormat="false" ht="15" hidden="false" customHeight="false" outlineLevel="0" collapsed="false">
      <c r="A9" s="22" t="s">
        <v>38</v>
      </c>
      <c r="B9" s="23" t="n">
        <v>0.2433</v>
      </c>
      <c r="C9" s="23" t="n">
        <v>0.242</v>
      </c>
      <c r="D9" s="23" t="n">
        <v>0.252</v>
      </c>
      <c r="E9" s="23" t="n">
        <v>0.2992</v>
      </c>
      <c r="F9" s="23" t="n">
        <v>0.3355</v>
      </c>
      <c r="G9" s="23" t="n">
        <v>0.2445</v>
      </c>
      <c r="H9" s="23" t="n">
        <v>0.2314</v>
      </c>
      <c r="I9" s="23" t="n">
        <v>0.1681</v>
      </c>
      <c r="J9" s="23" t="n">
        <v>0.248</v>
      </c>
      <c r="K9" s="23" t="n">
        <v>0.2311</v>
      </c>
      <c r="L9" s="23" t="n">
        <v>0.2237</v>
      </c>
      <c r="M9" s="23" t="n">
        <v>0.1842</v>
      </c>
    </row>
    <row r="10" customFormat="false" ht="15" hidden="false" customHeight="false" outlineLevel="0" collapsed="false">
      <c r="A10" s="20" t="s">
        <v>39</v>
      </c>
      <c r="B10" s="21" t="n">
        <v>13.1</v>
      </c>
      <c r="C10" s="21" t="n">
        <v>15.5</v>
      </c>
      <c r="D10" s="21" t="n">
        <v>23.3</v>
      </c>
      <c r="E10" s="21" t="n">
        <v>28</v>
      </c>
      <c r="F10" s="21" t="n">
        <v>32</v>
      </c>
      <c r="G10" s="21" t="n">
        <v>25</v>
      </c>
      <c r="H10" s="21" t="n">
        <v>27.4</v>
      </c>
      <c r="I10" s="21" t="n">
        <v>14.7</v>
      </c>
      <c r="J10" s="21" t="n">
        <v>30.8</v>
      </c>
      <c r="K10" s="21" t="n">
        <v>29.3</v>
      </c>
      <c r="L10" s="21" t="n">
        <v>24.5</v>
      </c>
      <c r="M10" s="21" t="n">
        <v>12.6</v>
      </c>
    </row>
    <row r="12" customFormat="false" ht="15" hidden="false" customHeight="false" outlineLevel="0" collapsed="false">
      <c r="A12" s="2" t="s">
        <v>40</v>
      </c>
    </row>
    <row r="13" customFormat="false" ht="15" hidden="false" customHeight="false" outlineLevel="0" collapsed="false">
      <c r="A13" s="24" t="s">
        <v>41</v>
      </c>
    </row>
    <row r="14" customFormat="false" ht="15" hidden="false" customHeight="false" outlineLevel="0" collapsed="false">
      <c r="A14" s="24" t="s">
        <v>42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2"/>
    <col collapsed="false" customWidth="true" hidden="false" outlineLevel="0" max="6" min="2" style="0" width="13"/>
  </cols>
  <sheetData>
    <row r="1" customFormat="false" ht="21.6" hidden="false" customHeight="false" outlineLevel="0" collapsed="false">
      <c r="A1" s="1" t="s">
        <v>43</v>
      </c>
    </row>
    <row r="2" customFormat="false" ht="15" hidden="false" customHeight="false" outlineLevel="0" collapsed="false">
      <c r="A2" s="2" t="s">
        <v>44</v>
      </c>
    </row>
    <row r="4" customFormat="false" ht="15" hidden="false" customHeight="false" outlineLevel="0" collapsed="false">
      <c r="A4" s="18" t="s">
        <v>21</v>
      </c>
      <c r="B4" s="19" t="s">
        <v>45</v>
      </c>
      <c r="C4" s="19" t="s">
        <v>46</v>
      </c>
      <c r="D4" s="25" t="s">
        <v>47</v>
      </c>
      <c r="E4" s="25" t="s">
        <v>48</v>
      </c>
      <c r="F4" s="25" t="s">
        <v>49</v>
      </c>
    </row>
    <row r="5" customFormat="false" ht="15" hidden="false" customHeight="false" outlineLevel="0" collapsed="false">
      <c r="A5" s="20" t="s">
        <v>34</v>
      </c>
      <c r="B5" s="26" t="n">
        <v>394</v>
      </c>
      <c r="C5" s="26" t="n">
        <v>432</v>
      </c>
      <c r="D5" s="26" t="n">
        <v>475</v>
      </c>
      <c r="E5" s="26" t="n">
        <v>530</v>
      </c>
      <c r="F5" s="26" t="n">
        <v>590</v>
      </c>
    </row>
    <row r="6" customFormat="false" ht="15" hidden="false" customHeight="false" outlineLevel="0" collapsed="false">
      <c r="A6" s="27" t="s">
        <v>50</v>
      </c>
      <c r="B6" s="28"/>
      <c r="C6" s="29" t="n">
        <f aca="false">C5/B5-1</f>
        <v>0.0964467005076142</v>
      </c>
      <c r="D6" s="29" t="n">
        <f aca="false">D5/C5-1</f>
        <v>0.099537037037037</v>
      </c>
      <c r="E6" s="29" t="n">
        <f aca="false">E5/D5-1</f>
        <v>0.11578947368421</v>
      </c>
      <c r="F6" s="29" t="n">
        <f aca="false">F5/E5-1</f>
        <v>0.113207547169811</v>
      </c>
    </row>
    <row r="7" customFormat="false" ht="15" hidden="false" customHeight="false" outlineLevel="0" collapsed="false">
      <c r="A7" s="22" t="s">
        <v>37</v>
      </c>
      <c r="B7" s="26" t="n">
        <v>108</v>
      </c>
      <c r="C7" s="26" t="n">
        <v>95</v>
      </c>
      <c r="D7" s="26" t="n">
        <v>95</v>
      </c>
      <c r="E7" s="26" t="n">
        <v>120</v>
      </c>
      <c r="F7" s="26" t="n">
        <v>150</v>
      </c>
    </row>
    <row r="8" customFormat="false" ht="15" hidden="false" customHeight="false" outlineLevel="0" collapsed="false">
      <c r="A8" s="22" t="s">
        <v>38</v>
      </c>
      <c r="B8" s="29" t="n">
        <f aca="false">B7/B5</f>
        <v>0.274111675126904</v>
      </c>
      <c r="C8" s="29" t="n">
        <f aca="false">C7/C5</f>
        <v>0.219907407407407</v>
      </c>
      <c r="D8" s="29" t="n">
        <f aca="false">D7/D5</f>
        <v>0.2</v>
      </c>
      <c r="E8" s="29" t="n">
        <f aca="false">E7/E5</f>
        <v>0.226415094339623</v>
      </c>
      <c r="F8" s="29" t="n">
        <f aca="false">F7/F5</f>
        <v>0.254237288135593</v>
      </c>
    </row>
    <row r="9" customFormat="false" ht="15" hidden="false" customHeight="false" outlineLevel="0" collapsed="false">
      <c r="A9" s="20" t="s">
        <v>39</v>
      </c>
      <c r="B9" s="26" t="n">
        <v>112</v>
      </c>
      <c r="C9" s="26" t="n">
        <v>99</v>
      </c>
      <c r="D9" s="26" t="n">
        <v>90</v>
      </c>
      <c r="E9" s="26" t="n">
        <v>110</v>
      </c>
      <c r="F9" s="26" t="n">
        <v>135</v>
      </c>
    </row>
    <row r="10" customFormat="false" ht="15" hidden="false" customHeight="false" outlineLevel="0" collapsed="false">
      <c r="A10" s="22" t="s">
        <v>51</v>
      </c>
      <c r="B10" s="29" t="n">
        <f aca="false">B9/B5</f>
        <v>0.284263959390863</v>
      </c>
      <c r="C10" s="29" t="n">
        <f aca="false">C9/C5</f>
        <v>0.229166666666667</v>
      </c>
      <c r="D10" s="29" t="n">
        <f aca="false">D9/D5</f>
        <v>0.189473684210526</v>
      </c>
      <c r="E10" s="29" t="n">
        <f aca="false">E9/E5</f>
        <v>0.207547169811321</v>
      </c>
      <c r="F10" s="29" t="n">
        <f aca="false">F9/F5</f>
        <v>0.228813559322034</v>
      </c>
    </row>
    <row r="12" customFormat="false" ht="15" hidden="false" customHeight="false" outlineLevel="0" collapsed="false">
      <c r="A12" s="2" t="s">
        <v>52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8"/>
    <col collapsed="false" customWidth="true" hidden="false" outlineLevel="0" max="6" min="2" style="0" width="14"/>
  </cols>
  <sheetData>
    <row r="1" customFormat="false" ht="21.6" hidden="false" customHeight="false" outlineLevel="0" collapsed="false">
      <c r="A1" s="1" t="s">
        <v>53</v>
      </c>
    </row>
    <row r="2" customFormat="false" ht="15" hidden="false" customHeight="false" outlineLevel="0" collapsed="false">
      <c r="A2" s="2" t="s">
        <v>54</v>
      </c>
    </row>
    <row r="4" customFormat="false" ht="17.15" hidden="false" customHeight="false" outlineLevel="0" collapsed="false">
      <c r="A4" s="30" t="s">
        <v>11</v>
      </c>
      <c r="B4" s="31" t="s">
        <v>12</v>
      </c>
      <c r="C4" s="31" t="s">
        <v>13</v>
      </c>
      <c r="D4" s="30" t="s">
        <v>55</v>
      </c>
      <c r="E4" s="31" t="s">
        <v>56</v>
      </c>
      <c r="F4" s="30" t="s">
        <v>14</v>
      </c>
    </row>
    <row r="5" customFormat="false" ht="15" hidden="false" customHeight="false" outlineLevel="0" collapsed="false">
      <c r="A5" s="32" t="s">
        <v>15</v>
      </c>
      <c r="B5" s="33" t="n">
        <f aca="false">假设!B15</f>
        <v>9.6</v>
      </c>
      <c r="C5" s="34" t="n">
        <f aca="false">假设!C15</f>
        <v>12</v>
      </c>
      <c r="D5" s="35" t="n">
        <f aca="false">B5*C5</f>
        <v>115.2</v>
      </c>
      <c r="E5" s="29" t="n">
        <f aca="false">D5/假设!$B$5-1</f>
        <v>0.51022548505506</v>
      </c>
      <c r="F5" s="29" t="n">
        <f aca="false">假设!D15</f>
        <v>0.3</v>
      </c>
    </row>
    <row r="6" customFormat="false" ht="15" hidden="false" customHeight="false" outlineLevel="0" collapsed="false">
      <c r="A6" s="32" t="s">
        <v>16</v>
      </c>
      <c r="B6" s="33" t="n">
        <f aca="false">假设!B16</f>
        <v>8.8</v>
      </c>
      <c r="C6" s="34" t="n">
        <f aca="false">假设!C16</f>
        <v>10</v>
      </c>
      <c r="D6" s="35" t="n">
        <f aca="false">B6*C6</f>
        <v>88</v>
      </c>
      <c r="E6" s="29" t="n">
        <f aca="false">D6/假设!$B$5-1</f>
        <v>0.153644467750393</v>
      </c>
      <c r="F6" s="29" t="n">
        <f aca="false">假设!D16</f>
        <v>0.4</v>
      </c>
    </row>
    <row r="7" customFormat="false" ht="15" hidden="false" customHeight="false" outlineLevel="0" collapsed="false">
      <c r="A7" s="32" t="s">
        <v>17</v>
      </c>
      <c r="B7" s="33" t="n">
        <f aca="false">假设!B17</f>
        <v>8.3</v>
      </c>
      <c r="C7" s="34" t="n">
        <f aca="false">假设!C17</f>
        <v>7</v>
      </c>
      <c r="D7" s="35" t="n">
        <f aca="false">B7*C7</f>
        <v>58.1</v>
      </c>
      <c r="E7" s="29" t="n">
        <f aca="false">D7/假设!$B$5-1</f>
        <v>-0.238332459360252</v>
      </c>
      <c r="F7" s="29" t="n">
        <f aca="false">假设!D17</f>
        <v>0.3</v>
      </c>
    </row>
    <row r="8" customFormat="false" ht="15" hidden="false" customHeight="false" outlineLevel="0" collapsed="false">
      <c r="A8" s="20" t="s">
        <v>57</v>
      </c>
      <c r="B8" s="28"/>
      <c r="C8" s="28"/>
      <c r="D8" s="36" t="n">
        <f aca="false">SUMPRODUCT(D5:D7,F5:F7)</f>
        <v>87.19</v>
      </c>
      <c r="E8" s="37" t="n">
        <f aca="false">D8/假设!$B$5-1</f>
        <v>0.1430256948086</v>
      </c>
      <c r="F8" s="28"/>
    </row>
    <row r="10" customFormat="false" ht="15" hidden="false" customHeight="false" outlineLevel="0" collapsed="false">
      <c r="A10" s="2" t="s">
        <v>58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2026-07-01T10:29:39Z</dcterms:created>
  <dc:creator>openpyxl</dc:creator>
  <dc:description/>
  <dc:language>en-US</dc:language>
  <cp:lastModifiedBy/>
  <dcterms:modified xsi:type="dcterms:W3CDTF">2026-07-01T10:29:39Z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