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周期模型" sheetId="3" state="visible" r:id="rId5"/>
    <sheet name="情景定价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2026-07-01</t>
        </r>
        <r>
          <rPr>
            <sz val="10"/>
            <rFont val="Noto Sans CJK SC"/>
            <family val="2"/>
          </rPr>
          <t xml:space="preserve">（</t>
        </r>
        <r>
          <rPr>
            <sz val="10"/>
            <rFont val="Arial"/>
            <family val="2"/>
          </rPr>
          <t xml:space="preserve">Q3 </t>
        </r>
        <r>
          <rPr>
            <sz val="10"/>
            <rFont val="Noto Sans CJK SC"/>
            <family val="2"/>
          </rPr>
          <t xml:space="preserve">财报后回落；盘中曾达 </t>
        </r>
        <r>
          <rPr>
            <sz val="10"/>
            <rFont val="Arial"/>
            <family val="2"/>
          </rPr>
          <t xml:space="preserve">$1,213</t>
        </r>
        <r>
          <rPr>
            <sz val="10"/>
            <rFont val="Noto Sans CJK SC"/>
            <family val="2"/>
          </rPr>
          <t xml:space="preserve">）</t>
        </r>
      </text>
    </comment>
    <comment ref="B6" authorId="0">
      <text>
        <r>
          <rPr>
            <sz val="10"/>
            <rFont val="Noto Sans CJK SC"/>
            <family val="2"/>
          </rPr>
          <t xml:space="preserve">约 </t>
        </r>
        <r>
          <rPr>
            <sz val="10"/>
            <rFont val="Arial"/>
            <family val="2"/>
          </rPr>
          <t xml:space="preserve">11.45 </t>
        </r>
        <r>
          <rPr>
            <sz val="10"/>
            <rFont val="Noto Sans CJK SC"/>
            <family val="2"/>
          </rPr>
          <t xml:space="preserve">亿股</t>
        </r>
      </text>
    </comment>
    <comment ref="B7" authorId="0">
      <text>
        <r>
          <rPr>
            <sz val="10"/>
            <rFont val="Arial"/>
            <family val="2"/>
          </rPr>
          <t xml:space="preserve">≈ $1.22</t>
        </r>
        <r>
          <rPr>
            <sz val="10"/>
            <rFont val="Noto Sans CJK SC"/>
            <family val="2"/>
          </rPr>
          <t xml:space="preserve">万亿</t>
        </r>
      </text>
    </comment>
    <comment ref="B8" authorId="0">
      <text>
        <r>
          <rPr>
            <sz val="10"/>
            <rFont val="Noto Sans CJK SC"/>
            <family val="2"/>
          </rPr>
          <t xml:space="preserve">债务</t>
        </r>
        <r>
          <rPr>
            <sz val="10"/>
            <rFont val="Arial"/>
            <family val="2"/>
          </rPr>
          <t xml:space="preserve">&gt;</t>
        </r>
        <r>
          <rPr>
            <sz val="10"/>
            <rFont val="Noto Sans CJK SC"/>
            <family val="2"/>
          </rPr>
          <t xml:space="preserve">现金，净债务约 </t>
        </r>
        <r>
          <rPr>
            <sz val="10"/>
            <rFont val="Arial"/>
            <family val="2"/>
          </rPr>
          <t xml:space="preserve">$5B</t>
        </r>
        <r>
          <rPr>
            <sz val="10"/>
            <rFont val="Noto Sans CJK SC"/>
            <family val="2"/>
          </rPr>
          <t xml:space="preserve">（约略）</t>
        </r>
      </text>
    </comment>
    <comment ref="B9" authorId="0">
      <text>
        <r>
          <rPr>
            <sz val="10"/>
            <rFont val="Arial"/>
            <family val="2"/>
          </rPr>
          <t xml:space="preserve">= FQ4'25+FQ1'26+FQ2'26+FQ3'26</t>
        </r>
      </text>
    </comment>
    <comment ref="B10" authorId="0">
      <text>
        <r>
          <rPr>
            <sz val="10"/>
            <rFont val="Noto Sans CJK SC"/>
            <family val="2"/>
          </rPr>
          <t xml:space="preserve">峰值盈利口径</t>
        </r>
      </text>
    </comment>
  </commentList>
</comments>
</file>

<file path=xl/sharedStrings.xml><?xml version="1.0" encoding="utf-8"?>
<sst xmlns="http://schemas.openxmlformats.org/spreadsheetml/2006/main" count="72" uniqueCount="62">
  <si>
    <r>
      <rPr>
        <b val="true"/>
        <sz val="14"/>
        <color rgb="FF1F4E79"/>
        <rFont val="Noto Sans CJK SC"/>
        <family val="2"/>
      </rPr>
      <t xml:space="preserve">美光科技 </t>
    </r>
    <r>
      <rPr>
        <b val="true"/>
        <sz val="14"/>
        <color rgb="FF1F4E79"/>
        <rFont val="Arial"/>
        <family val="0"/>
        <charset val="1"/>
      </rPr>
      <t xml:space="preserve">(MU)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</si>
  <si>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FQ3 FY2026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2026-05-28</t>
    </r>
    <r>
      <rPr>
        <i val="true"/>
        <sz val="10"/>
        <color rgb="FF7F7F7F"/>
        <rFont val="Noto Sans CJK SC"/>
        <family val="2"/>
      </rPr>
      <t xml:space="preserve">）</t>
    </r>
    <r>
      <rPr>
        <i val="true"/>
        <sz val="10"/>
        <color rgb="FF7F7F7F"/>
        <rFont val="Arial"/>
        <family val="0"/>
        <charset val="1"/>
      </rPr>
      <t xml:space="preserve">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2026-07-01</t>
    </r>
    <r>
      <rPr>
        <i val="true"/>
        <sz val="10"/>
        <color rgb="FF7F7F7F"/>
        <rFont val="Noto Sans CJK SC"/>
        <family val="2"/>
      </rPr>
      <t xml:space="preserve">；美元；财年 </t>
    </r>
    <r>
      <rPr>
        <i val="true"/>
        <sz val="10"/>
        <color rgb="FF7F7F7F"/>
        <rFont val="Arial"/>
        <family val="0"/>
        <charset val="1"/>
      </rPr>
      <t xml:space="preserve">9</t>
    </r>
    <r>
      <rPr>
        <i val="true"/>
        <sz val="10"/>
        <color rgb="FF7F7F7F"/>
        <rFont val="Noto Sans CJK SC"/>
        <family val="2"/>
      </rPr>
      <t xml:space="preserve">月</t>
    </r>
    <r>
      <rPr>
        <i val="true"/>
        <sz val="10"/>
        <color rgb="FF7F7F7F"/>
        <rFont val="Arial"/>
        <family val="0"/>
        <charset val="1"/>
      </rPr>
      <t xml:space="preserve">-8</t>
    </r>
    <r>
      <rPr>
        <i val="true"/>
        <sz val="10"/>
        <color rgb="FF7F7F7F"/>
        <rFont val="Noto Sans CJK SC"/>
        <family val="2"/>
      </rPr>
      <t xml:space="preserve">月；强周期股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</si>
  <si>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</si>
  <si>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($)</t>
    </r>
  </si>
  <si>
    <r>
      <rPr>
        <sz val="10"/>
        <color rgb="FF000000"/>
        <rFont val="Noto Sans CJK SC"/>
        <family val="2"/>
      </rPr>
      <t xml:space="preserve">摊薄股数 </t>
    </r>
    <r>
      <rPr>
        <sz val="10"/>
        <color rgb="FF000000"/>
        <rFont val="Arial"/>
        <family val="0"/>
        <charset val="1"/>
      </rPr>
      <t xml:space="preserve">(M)</t>
    </r>
  </si>
  <si>
    <r>
      <rPr>
        <sz val="10"/>
        <color rgb="FF000000"/>
        <rFont val="Noto Sans CJK SC"/>
        <family val="2"/>
      </rPr>
      <t xml:space="preserve">市值 </t>
    </r>
    <r>
      <rPr>
        <sz val="10"/>
        <color rgb="FF000000"/>
        <rFont val="Arial"/>
        <family val="0"/>
        <charset val="1"/>
      </rPr>
      <t xml:space="preserve">($B)</t>
    </r>
  </si>
  <si>
    <r>
      <rPr>
        <sz val="10"/>
        <color rgb="FF000000"/>
        <rFont val="Noto Sans CJK SC"/>
        <family val="2"/>
      </rPr>
      <t xml:space="preserve">净现金</t>
    </r>
    <r>
      <rPr>
        <sz val="10"/>
        <color rgb="FF000000"/>
        <rFont val="Arial"/>
        <family val="0"/>
        <charset val="1"/>
      </rPr>
      <t xml:space="preserve">/(</t>
    </r>
    <r>
      <rPr>
        <sz val="10"/>
        <color rgb="FF000000"/>
        <rFont val="Noto Sans CJK SC"/>
        <family val="2"/>
      </rPr>
      <t xml:space="preserve">净债务</t>
    </r>
    <r>
      <rPr>
        <sz val="10"/>
        <color rgb="FF000000"/>
        <rFont val="Arial"/>
        <family val="0"/>
        <charset val="1"/>
      </rPr>
      <t xml:space="preserve">) ($B)</t>
    </r>
  </si>
  <si>
    <t xml:space="preserve">TTM EPS ($)</t>
  </si>
  <si>
    <r>
      <rPr>
        <sz val="10"/>
        <color rgb="FF000000"/>
        <rFont val="Arial"/>
        <family val="0"/>
        <charset val="1"/>
      </rPr>
      <t xml:space="preserve">TTM </t>
    </r>
    <r>
      <rPr>
        <sz val="10"/>
        <color rgb="FF000000"/>
        <rFont val="Noto Sans CJK SC"/>
        <family val="2"/>
      </rPr>
      <t xml:space="preserve">市盈率</t>
    </r>
  </si>
  <si>
    <r>
      <rPr>
        <b val="true"/>
        <sz val="11"/>
        <color rgb="FFFFFFFF"/>
        <rFont val="Noto Sans CJK SC"/>
        <family val="2"/>
      </rPr>
      <t xml:space="preserve">情景假设（正常化 </t>
    </r>
    <r>
      <rPr>
        <b val="true"/>
        <sz val="11"/>
        <color rgb="FFFFFFFF"/>
        <rFont val="Arial"/>
        <family val="0"/>
        <charset val="1"/>
      </rPr>
      <t xml:space="preserve">EPS × </t>
    </r>
    <r>
      <rPr>
        <b val="true"/>
        <sz val="11"/>
        <color rgb="FFFFFFFF"/>
        <rFont val="Noto Sans CJK SC"/>
        <family val="2"/>
      </rPr>
      <t xml:space="preserve">周期市盈率）</t>
    </r>
  </si>
  <si>
    <t xml:space="preserve">情景</t>
  </si>
  <si>
    <t xml:space="preserve">FY27E EPS($)</t>
  </si>
  <si>
    <r>
      <rPr>
        <b val="true"/>
        <sz val="11"/>
        <color rgb="FFFFFFFF"/>
        <rFont val="Noto Sans CJK SC"/>
        <family val="2"/>
      </rPr>
      <t xml:space="preserve">周期</t>
    </r>
    <r>
      <rPr>
        <b val="true"/>
        <sz val="11"/>
        <color rgb="FFFFFFFF"/>
        <rFont val="Arial"/>
        <family val="0"/>
        <charset val="1"/>
      </rPr>
      <t xml:space="preserve">PE</t>
    </r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</si>
  <si>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</si>
  <si>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</si>
  <si>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</si>
  <si>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</si>
  <si>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r>
      <rPr>
        <i val="true"/>
        <sz val="10"/>
        <color rgb="FF7F7F7F"/>
        <rFont val="Noto Sans CJK SC"/>
        <family val="2"/>
      </rPr>
      <t xml:space="preserve">注：内存强周期股，估值应以正常化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中周期盈利锚定，不用峰值 </t>
    </r>
    <r>
      <rPr>
        <i val="true"/>
        <sz val="10"/>
        <color rgb="FF7F7F7F"/>
        <rFont val="Arial"/>
        <family val="0"/>
        <charset val="1"/>
      </rPr>
      <t xml:space="preserve">EPS</t>
    </r>
    <r>
      <rPr>
        <i val="true"/>
        <sz val="10"/>
        <color rgb="FF7F7F7F"/>
        <rFont val="Noto Sans CJK SC"/>
        <family val="2"/>
      </rPr>
      <t xml:space="preserve">；</t>
    </r>
    <r>
      <rPr>
        <i val="true"/>
        <sz val="10"/>
        <color rgb="FF7F7F7F"/>
        <rFont val="Arial"/>
        <family val="0"/>
        <charset val="1"/>
      </rPr>
      <t xml:space="preserve">EPS/PE/</t>
    </r>
    <r>
      <rPr>
        <i val="true"/>
        <sz val="10"/>
        <color rgb="FF7F7F7F"/>
        <rFont val="Noto Sans CJK SC"/>
        <family val="2"/>
      </rPr>
      <t xml:space="preserve">概率为推算口径。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</si>
  <si>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个财季（真实季报，</t>
    </r>
    <r>
      <rPr>
        <b val="true"/>
        <sz val="14"/>
        <color rgb="FF1F4E79"/>
        <rFont val="Arial"/>
        <family val="0"/>
        <charset val="1"/>
      </rPr>
      <t xml:space="preserve">$B</t>
    </r>
    <r>
      <rPr>
        <b val="true"/>
        <sz val="14"/>
        <color rgb="FF1F4E79"/>
        <rFont val="Noto Sans CJK SC"/>
        <family val="2"/>
      </rPr>
      <t xml:space="preserve">；财年 </t>
    </r>
    <r>
      <rPr>
        <b val="true"/>
        <sz val="14"/>
        <color rgb="FF1F4E79"/>
        <rFont val="Arial"/>
        <family val="0"/>
        <charset val="1"/>
      </rPr>
      <t xml:space="preserve">9</t>
    </r>
    <r>
      <rPr>
        <b val="true"/>
        <sz val="14"/>
        <color rgb="FF1F4E79"/>
        <rFont val="Noto Sans CJK SC"/>
        <family val="2"/>
      </rPr>
      <t xml:space="preserve">月</t>
    </r>
    <r>
      <rPr>
        <b val="true"/>
        <sz val="14"/>
        <color rgb="FF1F4E79"/>
        <rFont val="Arial"/>
        <family val="0"/>
        <charset val="1"/>
      </rPr>
      <t xml:space="preserve">-8</t>
    </r>
    <r>
      <rPr>
        <b val="true"/>
        <sz val="14"/>
        <color rgb="FF1F4E79"/>
        <rFont val="Noto Sans CJK SC"/>
        <family val="2"/>
      </rPr>
      <t xml:space="preserve">月；完整周期弧线）</t>
    </r>
  </si>
  <si>
    <r>
      <rPr>
        <i val="true"/>
        <sz val="10"/>
        <color rgb="FF7F7F7F"/>
        <rFont val="Noto Sans CJK SC"/>
        <family val="2"/>
      </rPr>
      <t xml:space="preserve">来源：</t>
    </r>
    <r>
      <rPr>
        <i val="true"/>
        <sz val="10"/>
        <color rgb="FF7F7F7F"/>
        <rFont val="Arial"/>
        <family val="0"/>
        <charset val="1"/>
      </rPr>
      <t xml:space="preserve">MU 10-Q/8-K</t>
    </r>
    <r>
      <rPr>
        <i val="true"/>
        <sz val="10"/>
        <color rgb="FF7F7F7F"/>
        <rFont val="Noto Sans CJK SC"/>
        <family val="2"/>
      </rPr>
      <t xml:space="preserve">（经 </t>
    </r>
    <r>
      <rPr>
        <i val="true"/>
        <sz val="10"/>
        <color rgb="FF7F7F7F"/>
        <rFont val="Arial"/>
        <family val="0"/>
        <charset val="1"/>
      </rPr>
      <t xml:space="preserve">stockanalysis/Fiscal.ai </t>
    </r>
    <r>
      <rPr>
        <i val="true"/>
        <sz val="10"/>
        <color rgb="FF7F7F7F"/>
        <rFont val="Noto Sans CJK SC"/>
        <family val="2"/>
      </rPr>
      <t xml:space="preserve">标准化）。已披露实际值，非模型。</t>
    </r>
  </si>
  <si>
    <t xml:space="preserve">($B)</t>
  </si>
  <si>
    <t xml:space="preserve">FQ4'23</t>
  </si>
  <si>
    <t xml:space="preserve">FQ1'24</t>
  </si>
  <si>
    <t xml:space="preserve">FQ2'24</t>
  </si>
  <si>
    <t xml:space="preserve">FQ3'24</t>
  </si>
  <si>
    <t xml:space="preserve">FQ4'24</t>
  </si>
  <si>
    <t xml:space="preserve">FQ1'25</t>
  </si>
  <si>
    <t xml:space="preserve">FQ2'25</t>
  </si>
  <si>
    <t xml:space="preserve">FQ3'25</t>
  </si>
  <si>
    <t xml:space="preserve">FQ4'25</t>
  </si>
  <si>
    <t xml:space="preserve">FQ1'26</t>
  </si>
  <si>
    <t xml:space="preserve">FQ2'26</t>
  </si>
  <si>
    <t xml:space="preserve">FQ3'26</t>
  </si>
  <si>
    <t xml:space="preserve">营业收入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</si>
  <si>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</si>
  <si>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t xml:space="preserve">毛利率</t>
  </si>
  <si>
    <t xml:space="preserve">经营利润</t>
  </si>
  <si>
    <t xml:space="preserve">经营利润率</t>
  </si>
  <si>
    <t xml:space="preserve">净利</t>
  </si>
  <si>
    <r>
      <rPr>
        <sz val="10"/>
        <color rgb="FF000000"/>
        <rFont val="Noto Sans CJK SC"/>
        <family val="2"/>
      </rPr>
      <t xml:space="preserve">摊薄 </t>
    </r>
    <r>
      <rPr>
        <sz val="10"/>
        <color rgb="FF000000"/>
        <rFont val="Arial"/>
        <family val="0"/>
        <charset val="1"/>
      </rPr>
      <t xml:space="preserve">EPS</t>
    </r>
  </si>
  <si>
    <r>
      <rPr>
        <i val="true"/>
        <sz val="10"/>
        <color rgb="FF7F7F7F"/>
        <rFont val="Noto Sans CJK SC"/>
        <family val="2"/>
      </rPr>
      <t xml:space="preserve">完整周期弧线：</t>
    </r>
    <r>
      <rPr>
        <i val="true"/>
        <sz val="10"/>
        <color rgb="FF7F7F7F"/>
        <rFont val="Arial"/>
        <family val="0"/>
        <charset val="1"/>
      </rPr>
      <t xml:space="preserve">2023 </t>
    </r>
    <r>
      <rPr>
        <i val="true"/>
        <sz val="10"/>
        <color rgb="FF7F7F7F"/>
        <rFont val="Noto Sans CJK SC"/>
        <family val="2"/>
      </rPr>
      <t xml:space="preserve">谷底</t>
    </r>
    <r>
      <rPr>
        <i val="true"/>
        <sz val="10"/>
        <color rgb="FF7F7F7F"/>
        <rFont val="Arial"/>
        <family val="0"/>
        <charset val="1"/>
      </rPr>
      <t xml:space="preserve">(</t>
    </r>
    <r>
      <rPr>
        <i val="true"/>
        <sz val="10"/>
        <color rgb="FF7F7F7F"/>
        <rFont val="Noto Sans CJK SC"/>
        <family val="2"/>
      </rPr>
      <t xml:space="preserve">毛利率 −</t>
    </r>
    <r>
      <rPr>
        <i val="true"/>
        <sz val="10"/>
        <color rgb="FF7F7F7F"/>
        <rFont val="Arial"/>
        <family val="0"/>
        <charset val="1"/>
      </rPr>
      <t xml:space="preserve">11%</t>
    </r>
    <r>
      <rPr>
        <i val="true"/>
        <sz val="10"/>
        <color rgb="FF7F7F7F"/>
        <rFont val="Noto Sans CJK SC"/>
        <family val="2"/>
      </rPr>
      <t xml:space="preserve">、经营亏损</t>
    </r>
    <r>
      <rPr>
        <i val="true"/>
        <sz val="10"/>
        <color rgb="FF7F7F7F"/>
        <rFont val="Arial"/>
        <family val="0"/>
        <charset val="1"/>
      </rPr>
      <t xml:space="preserve">)→2026 </t>
    </r>
    <r>
      <rPr>
        <i val="true"/>
        <sz val="10"/>
        <color rgb="FF7F7F7F"/>
        <rFont val="Noto Sans CJK SC"/>
        <family val="2"/>
      </rPr>
      <t xml:space="preserve">极端冲顶</t>
    </r>
    <r>
      <rPr>
        <i val="true"/>
        <sz val="10"/>
        <color rgb="FF7F7F7F"/>
        <rFont val="Arial"/>
        <family val="0"/>
        <charset val="1"/>
      </rPr>
      <t xml:space="preserve">(FQ3'26 </t>
    </r>
    <r>
      <rPr>
        <i val="true"/>
        <sz val="10"/>
        <color rgb="FF7F7F7F"/>
        <rFont val="Noto Sans CJK SC"/>
        <family val="2"/>
      </rPr>
      <t xml:space="preserve">毛利率 </t>
    </r>
    <r>
      <rPr>
        <i val="true"/>
        <sz val="10"/>
        <color rgb="FF7F7F7F"/>
        <rFont val="Arial"/>
        <family val="0"/>
        <charset val="1"/>
      </rPr>
      <t xml:space="preserve">84.6%</t>
    </r>
    <r>
      <rPr>
        <i val="true"/>
        <sz val="10"/>
        <color rgb="FF7F7F7F"/>
        <rFont val="Noto Sans CJK SC"/>
        <family val="2"/>
      </rPr>
      <t xml:space="preserve">、经营利润率 </t>
    </r>
    <r>
      <rPr>
        <i val="true"/>
        <sz val="10"/>
        <color rgb="FF7F7F7F"/>
        <rFont val="Arial"/>
        <family val="0"/>
        <charset val="1"/>
      </rPr>
      <t xml:space="preserve">80.4%)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</si>
  <si>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i val="true"/>
        <sz val="10"/>
        <color rgb="FFC00000"/>
        <rFont val="Arial"/>
        <family val="0"/>
        <charset val="1"/>
      </rPr>
      <t xml:space="preserve">⚠ FQ3'26 </t>
    </r>
    <r>
      <rPr>
        <i val="true"/>
        <sz val="10"/>
        <color rgb="FFC00000"/>
        <rFont val="Noto Sans CJK SC"/>
        <family val="2"/>
      </rPr>
      <t xml:space="preserve">单季营收 </t>
    </r>
    <r>
      <rPr>
        <i val="true"/>
        <sz val="10"/>
        <color rgb="FFC00000"/>
        <rFont val="Arial"/>
        <family val="0"/>
        <charset val="1"/>
      </rPr>
      <t xml:space="preserve">$41.5B </t>
    </r>
    <r>
      <rPr>
        <i val="true"/>
        <sz val="10"/>
        <color rgb="FFC00000"/>
        <rFont val="Noto Sans CJK SC"/>
        <family val="2"/>
      </rPr>
      <t xml:space="preserve">已超 </t>
    </r>
    <r>
      <rPr>
        <i val="true"/>
        <sz val="10"/>
        <color rgb="FFC00000"/>
        <rFont val="Arial"/>
        <family val="0"/>
        <charset val="1"/>
      </rPr>
      <t xml:space="preserve">FY2024 </t>
    </r>
    <r>
      <rPr>
        <i val="true"/>
        <sz val="10"/>
        <color rgb="FFC00000"/>
        <rFont val="Noto Sans CJK SC"/>
        <family val="2"/>
      </rPr>
      <t xml:space="preserve">全年</t>
    </r>
    <r>
      <rPr>
        <i val="true"/>
        <sz val="10"/>
        <color rgb="FFC00000"/>
        <rFont val="Arial"/>
        <family val="0"/>
        <charset val="1"/>
      </rPr>
      <t xml:space="preserve">($25B)</t>
    </r>
    <r>
      <rPr>
        <i val="true"/>
        <sz val="10"/>
        <color rgb="FFC00000"/>
        <rFont val="Noto Sans CJK SC"/>
        <family val="2"/>
      </rPr>
      <t xml:space="preserve">；</t>
    </r>
    <r>
      <rPr>
        <i val="true"/>
        <sz val="10"/>
        <color rgb="FFC00000"/>
        <rFont val="Arial"/>
        <family val="0"/>
        <charset val="1"/>
      </rPr>
      <t xml:space="preserve">84.6% </t>
    </r>
    <r>
      <rPr>
        <i val="true"/>
        <sz val="10"/>
        <color rgb="FFC00000"/>
        <rFont val="Noto Sans CJK SC"/>
        <family val="2"/>
      </rPr>
      <t xml:space="preserve">毛利率远超内存历史峰值</t>
    </r>
    <r>
      <rPr>
        <i val="true"/>
        <sz val="10"/>
        <color rgb="FFC00000"/>
        <rFont val="Arial"/>
        <family val="0"/>
        <charset val="1"/>
      </rPr>
      <t xml:space="preserve">(~55–60%)——</t>
    </r>
  </si>
  <si>
    <r>
      <rPr>
        <i val="true"/>
        <sz val="10"/>
        <color rgb="FFC00000"/>
        <rFont val="Noto Sans CJK SC"/>
        <family val="2"/>
      </rPr>
      <t xml:space="preserve">　</t>
    </r>
    <r>
      <rPr>
        <i val="true"/>
        <sz val="10"/>
        <color rgb="FFC00000"/>
        <rFont val="Arial"/>
        <family val="0"/>
        <charset val="1"/>
      </rPr>
      <t xml:space="preserve">AI-HBM </t>
    </r>
    <r>
      <rPr>
        <i val="true"/>
        <sz val="10"/>
        <color rgb="FFC00000"/>
        <rFont val="Noto Sans CJK SC"/>
        <family val="2"/>
      </rPr>
      <t xml:space="preserve">超级周期极端峰值</t>
    </r>
    <r>
      <rPr>
        <i val="true"/>
        <sz val="10"/>
        <color rgb="FFC00000"/>
        <rFont val="Arial"/>
        <family val="0"/>
        <charset val="1"/>
      </rPr>
      <t xml:space="preserve">(HBM </t>
    </r>
    <r>
      <rPr>
        <i val="true"/>
        <sz val="10"/>
        <color rgb="FFC00000"/>
        <rFont val="Noto Sans CJK SC"/>
        <family val="2"/>
      </rPr>
      <t xml:space="preserve">售罄至</t>
    </r>
    <r>
      <rPr>
        <i val="true"/>
        <sz val="10"/>
        <color rgb="FFC00000"/>
        <rFont val="Arial"/>
        <family val="0"/>
        <charset val="1"/>
      </rPr>
      <t xml:space="preserve">2026+Anthropic</t>
    </r>
    <r>
      <rPr>
        <i val="true"/>
        <sz val="10"/>
        <color rgb="FFC00000"/>
        <rFont val="Noto Sans CJK SC"/>
        <family val="2"/>
      </rPr>
      <t xml:space="preserve">长约驱动</t>
    </r>
    <r>
      <rPr>
        <i val="true"/>
        <sz val="10"/>
        <color rgb="FFC00000"/>
        <rFont val="Arial"/>
        <family val="0"/>
        <charset val="1"/>
      </rPr>
      <t xml:space="preserve">)</t>
    </r>
    <r>
      <rPr>
        <i val="true"/>
        <sz val="10"/>
        <color rgb="FFC00000"/>
        <rFont val="Noto Sans CJK SC"/>
        <family val="2"/>
      </rPr>
      <t xml:space="preserve">，切勿线性外推，周期反转风险极高。</t>
    </r>
  </si>
  <si>
    <r>
      <rPr>
        <b val="true"/>
        <sz val="14"/>
        <color rgb="FF1F4E79"/>
        <rFont val="Noto Sans CJK SC"/>
        <family val="2"/>
      </rPr>
      <t xml:space="preserve">周期模型（今年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明年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后年 </t>
    </r>
    <r>
      <rPr>
        <b val="true"/>
        <sz val="14"/>
        <color rgb="FF1F4E79"/>
        <rFont val="Arial"/>
        <family val="0"/>
        <charset val="1"/>
      </rPr>
      <t xml:space="preserve">= FY26E/27E/28E</t>
    </r>
    <r>
      <rPr>
        <b val="true"/>
        <sz val="14"/>
        <color rgb="FF1F4E79"/>
        <rFont val="Noto Sans CJK SC"/>
        <family val="2"/>
      </rPr>
      <t xml:space="preserve">；</t>
    </r>
    <r>
      <rPr>
        <b val="true"/>
        <sz val="14"/>
        <color rgb="FF1F4E79"/>
        <rFont val="Arial"/>
        <family val="0"/>
        <charset val="1"/>
      </rPr>
      <t xml:space="preserve">$B</t>
    </r>
    <r>
      <rPr>
        <b val="true"/>
        <sz val="14"/>
        <color rgb="FF1F4E79"/>
        <rFont val="Noto Sans CJK SC"/>
        <family val="2"/>
      </rPr>
      <t xml:space="preserve">）— 冲顶后正常化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</si>
  <si>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  <r>
      <rPr>
        <i val="true"/>
        <sz val="10"/>
        <color rgb="FF7F7F7F"/>
        <rFont val="Arial"/>
        <family val="0"/>
        <charset val="1"/>
      </rPr>
      <t xml:space="preserve">FY24–25A </t>
    </r>
    <r>
      <rPr>
        <i val="true"/>
        <sz val="10"/>
        <color rgb="FF7F7F7F"/>
        <rFont val="Noto Sans CJK SC"/>
        <family val="2"/>
      </rPr>
      <t xml:space="preserve">为四财季合计实际；</t>
    </r>
    <r>
      <rPr>
        <i val="true"/>
        <sz val="10"/>
        <color rgb="FF7F7F7F"/>
        <rFont val="Arial"/>
        <family val="0"/>
        <charset val="1"/>
      </rPr>
      <t xml:space="preserve">FY26E </t>
    </r>
    <r>
      <rPr>
        <i val="true"/>
        <sz val="10"/>
        <color rgb="FF7F7F7F"/>
        <rFont val="Noto Sans CJK SC"/>
        <family val="2"/>
      </rPr>
      <t xml:space="preserve">含 </t>
    </r>
    <r>
      <rPr>
        <i val="true"/>
        <sz val="10"/>
        <color rgb="FF7F7F7F"/>
        <rFont val="Arial"/>
        <family val="0"/>
        <charset val="1"/>
      </rPr>
      <t xml:space="preserve">Q4 </t>
    </r>
    <r>
      <rPr>
        <i val="true"/>
        <sz val="10"/>
        <color rgb="FF7F7F7F"/>
        <rFont val="Noto Sans CJK SC"/>
        <family val="2"/>
      </rPr>
      <t xml:space="preserve">指引</t>
    </r>
    <r>
      <rPr>
        <i val="true"/>
        <sz val="10"/>
        <color rgb="FF7F7F7F"/>
        <rFont val="Arial"/>
        <family val="0"/>
        <charset val="1"/>
      </rPr>
      <t xml:space="preserve">(~$50B)</t>
    </r>
    <r>
      <rPr>
        <i val="true"/>
        <sz val="10"/>
        <color rgb="FF7F7F7F"/>
        <rFont val="Noto Sans CJK SC"/>
        <family val="2"/>
      </rPr>
      <t xml:space="preserve">；财年 </t>
    </r>
    <r>
      <rPr>
        <i val="true"/>
        <sz val="10"/>
        <color rgb="FF7F7F7F"/>
        <rFont val="Arial"/>
        <family val="0"/>
        <charset val="1"/>
      </rPr>
      <t xml:space="preserve">9</t>
    </r>
    <r>
      <rPr>
        <i val="true"/>
        <sz val="10"/>
        <color rgb="FF7F7F7F"/>
        <rFont val="Noto Sans CJK SC"/>
        <family val="2"/>
      </rPr>
      <t xml:space="preserve">月</t>
    </r>
    <r>
      <rPr>
        <i val="true"/>
        <sz val="10"/>
        <color rgb="FF7F7F7F"/>
        <rFont val="Arial"/>
        <family val="0"/>
        <charset val="1"/>
      </rPr>
      <t xml:space="preserve">-8</t>
    </r>
    <r>
      <rPr>
        <i val="true"/>
        <sz val="10"/>
        <color rgb="FF7F7F7F"/>
        <rFont val="Noto Sans CJK SC"/>
        <family val="2"/>
      </rPr>
      <t xml:space="preserve">月。</t>
    </r>
  </si>
  <si>
    <t xml:space="preserve">($B / $)</t>
  </si>
  <si>
    <t xml:space="preserve">FY24A</t>
  </si>
  <si>
    <t xml:space="preserve">FY25A</t>
  </si>
  <si>
    <t xml:space="preserve">FY26E</t>
  </si>
  <si>
    <t xml:space="preserve">FY27E</t>
  </si>
  <si>
    <t xml:space="preserve">FY28E</t>
  </si>
  <si>
    <t xml:space="preserve">YoY</t>
  </si>
  <si>
    <t xml:space="preserve">EPS($)</t>
  </si>
  <si>
    <r>
      <rPr>
        <i val="true"/>
        <sz val="10"/>
        <color rgb="FFC00000"/>
        <rFont val="Arial"/>
        <family val="0"/>
        <charset val="1"/>
      </rPr>
      <t xml:space="preserve">⚠ FY26E </t>
    </r>
    <r>
      <rPr>
        <i val="true"/>
        <sz val="10"/>
        <color rgb="FFC00000"/>
        <rFont val="Noto Sans CJK SC"/>
        <family val="2"/>
      </rPr>
      <t xml:space="preserve">为极端峰值年</t>
    </r>
    <r>
      <rPr>
        <i val="true"/>
        <sz val="10"/>
        <color rgb="FFC00000"/>
        <rFont val="Arial"/>
        <family val="0"/>
        <charset val="1"/>
      </rPr>
      <t xml:space="preserve">(EPS≈$71)</t>
    </r>
    <r>
      <rPr>
        <i val="true"/>
        <sz val="10"/>
        <color rgb="FFC00000"/>
        <rFont val="Noto Sans CJK SC"/>
        <family val="2"/>
      </rPr>
      <t xml:space="preserve">；</t>
    </r>
    <r>
      <rPr>
        <i val="true"/>
        <sz val="10"/>
        <color rgb="FFC00000"/>
        <rFont val="Arial"/>
        <family val="0"/>
        <charset val="1"/>
      </rPr>
      <t xml:space="preserve">FY27E </t>
    </r>
    <r>
      <rPr>
        <i val="true"/>
        <sz val="10"/>
        <color rgb="FFC00000"/>
        <rFont val="Noto Sans CJK SC"/>
        <family val="2"/>
      </rPr>
      <t xml:space="preserve">假设高位盘整、</t>
    </r>
    <r>
      <rPr>
        <i val="true"/>
        <sz val="10"/>
        <color rgb="FFC00000"/>
        <rFont val="Arial"/>
        <family val="0"/>
        <charset val="1"/>
      </rPr>
      <t xml:space="preserve">FY28E </t>
    </r>
    <r>
      <rPr>
        <i val="true"/>
        <sz val="10"/>
        <color rgb="FFC00000"/>
        <rFont val="Noto Sans CJK SC"/>
        <family val="2"/>
      </rPr>
      <t xml:space="preserve">正常化回落。</t>
    </r>
  </si>
  <si>
    <r>
      <rPr>
        <i val="true"/>
        <sz val="10"/>
        <color rgb="FFC00000"/>
        <rFont val="Noto Sans CJK SC"/>
        <family val="2"/>
      </rPr>
      <t xml:space="preserve">估值切勿用 </t>
    </r>
    <r>
      <rPr>
        <i val="true"/>
        <sz val="10"/>
        <color rgb="FFC00000"/>
        <rFont val="Arial"/>
        <family val="0"/>
        <charset val="1"/>
      </rPr>
      <t xml:space="preserve">FY26 </t>
    </r>
    <r>
      <rPr>
        <i val="true"/>
        <sz val="10"/>
        <color rgb="FFC00000"/>
        <rFont val="Noto Sans CJK SC"/>
        <family val="2"/>
      </rPr>
      <t xml:space="preserve">峰值 </t>
    </r>
    <r>
      <rPr>
        <i val="true"/>
        <sz val="10"/>
        <color rgb="FFC00000"/>
        <rFont val="Arial"/>
        <family val="0"/>
        <charset val="1"/>
      </rPr>
      <t xml:space="preserve">EPS×PE(</t>
    </r>
    <r>
      <rPr>
        <i val="true"/>
        <sz val="10"/>
        <color rgb="FFC00000"/>
        <rFont val="Noto Sans CJK SC"/>
        <family val="2"/>
      </rPr>
      <t xml:space="preserve">会得出荒谬高目标</t>
    </r>
    <r>
      <rPr>
        <i val="true"/>
        <sz val="10"/>
        <color rgb="FFC00000"/>
        <rFont val="Arial"/>
        <family val="0"/>
        <charset val="1"/>
      </rPr>
      <t xml:space="preserve">)</t>
    </r>
    <r>
      <rPr>
        <i val="true"/>
        <sz val="10"/>
        <color rgb="FFC00000"/>
        <rFont val="Noto Sans CJK SC"/>
        <family val="2"/>
      </rPr>
      <t xml:space="preserve">；情景表用 </t>
    </r>
    <r>
      <rPr>
        <i val="true"/>
        <sz val="10"/>
        <color rgb="FFC00000"/>
        <rFont val="Arial"/>
        <family val="0"/>
        <charset val="1"/>
      </rPr>
      <t xml:space="preserve">FY27E </t>
    </r>
    <r>
      <rPr>
        <i val="true"/>
        <sz val="10"/>
        <color rgb="FFC00000"/>
        <rFont val="Noto Sans CJK SC"/>
        <family val="2"/>
      </rPr>
      <t xml:space="preserve">正常化 </t>
    </r>
    <r>
      <rPr>
        <i val="true"/>
        <sz val="10"/>
        <color rgb="FFC00000"/>
        <rFont val="Arial"/>
        <family val="0"/>
        <charset val="1"/>
      </rPr>
      <t xml:space="preserve">EPS</t>
    </r>
    <r>
      <rPr>
        <i val="true"/>
        <sz val="10"/>
        <color rgb="FFC00000"/>
        <rFont val="Noto Sans CJK SC"/>
        <family val="2"/>
      </rPr>
      <t xml:space="preserve">。</t>
    </r>
  </si>
  <si>
    <r>
      <rPr>
        <b val="true"/>
        <sz val="14"/>
        <color rgb="FF1F4E79"/>
        <rFont val="Noto Sans CJK SC"/>
        <family val="2"/>
      </rPr>
      <t xml:space="preserve">情景定价（正常化 </t>
    </r>
    <r>
      <rPr>
        <b val="true"/>
        <sz val="14"/>
        <color rgb="FF1F4E79"/>
        <rFont val="Arial"/>
        <family val="0"/>
        <charset val="1"/>
      </rPr>
      <t xml:space="preserve">EPS × </t>
    </r>
    <r>
      <rPr>
        <b val="true"/>
        <sz val="14"/>
        <color rgb="FF1F4E79"/>
        <rFont val="Noto Sans CJK SC"/>
        <family val="2"/>
      </rPr>
      <t xml:space="preserve">周期市盈率 法）</t>
    </r>
  </si>
  <si>
    <r>
      <rPr>
        <i val="true"/>
        <sz val="10"/>
        <color rgb="FF7F7F7F"/>
        <rFont val="Noto Sans CJK SC"/>
        <family val="2"/>
      </rPr>
      <t xml:space="preserve">目标价 </t>
    </r>
    <r>
      <rPr>
        <i val="true"/>
        <sz val="10"/>
        <color rgb="FF7F7F7F"/>
        <rFont val="Arial"/>
        <family val="0"/>
        <charset val="1"/>
      </rPr>
      <t xml:space="preserve">= FY27E EPS × </t>
    </r>
    <r>
      <rPr>
        <i val="true"/>
        <sz val="10"/>
        <color rgb="FF7F7F7F"/>
        <rFont val="Noto Sans CJK SC"/>
        <family val="2"/>
      </rPr>
      <t xml:space="preserve">周期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；加权 </t>
    </r>
    <r>
      <rPr>
        <i val="true"/>
        <sz val="10"/>
        <color rgb="FF7F7F7F"/>
        <rFont val="Arial"/>
        <family val="0"/>
        <charset val="1"/>
      </rPr>
      <t xml:space="preserve">= Σ(</t>
    </r>
    <r>
      <rPr>
        <i val="true"/>
        <sz val="10"/>
        <color rgb="FF7F7F7F"/>
        <rFont val="Noto Sans CJK SC"/>
        <family val="2"/>
      </rPr>
      <t xml:space="preserve">目标价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概率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</si>
  <si>
    <t xml:space="preserve">PE</t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</si>
  <si>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($)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</si>
  <si>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</si>
  <si>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</si>
  <si>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提示：周期顶 </t>
    </r>
    <r>
      <rPr>
        <i val="true"/>
        <sz val="10"/>
        <color rgb="FF7F7F7F"/>
        <rFont val="Arial"/>
        <family val="0"/>
        <charset val="1"/>
      </rPr>
      <t xml:space="preserve">+ </t>
    </r>
    <r>
      <rPr>
        <i val="true"/>
        <sz val="10"/>
        <color rgb="FF7F7F7F"/>
        <rFont val="Noto Sans CJK SC"/>
        <family val="2"/>
      </rPr>
      <t xml:space="preserve">低 </t>
    </r>
    <r>
      <rPr>
        <i val="true"/>
        <sz val="10"/>
        <color rgb="FF7F7F7F"/>
        <rFont val="Arial"/>
        <family val="0"/>
        <charset val="1"/>
      </rPr>
      <t xml:space="preserve">PE </t>
    </r>
    <r>
      <rPr>
        <i val="true"/>
        <sz val="10"/>
        <color rgb="FF7F7F7F"/>
        <rFont val="Noto Sans CJK SC"/>
        <family val="2"/>
      </rPr>
      <t xml:space="preserve">是陷阱；上行靠 </t>
    </r>
    <r>
      <rPr>
        <i val="true"/>
        <sz val="10"/>
        <color rgb="FF7F7F7F"/>
        <rFont val="Arial"/>
        <family val="0"/>
        <charset val="1"/>
      </rPr>
      <t xml:space="preserve">HBM </t>
    </r>
    <r>
      <rPr>
        <i val="true"/>
        <sz val="10"/>
        <color rgb="FF7F7F7F"/>
        <rFont val="Noto Sans CJK SC"/>
        <family val="2"/>
      </rPr>
      <t xml:space="preserve">结构性重估</t>
    </r>
    <r>
      <rPr>
        <i val="true"/>
        <sz val="10"/>
        <color rgb="FF7F7F7F"/>
        <rFont val="Arial"/>
        <family val="0"/>
        <charset val="1"/>
      </rPr>
      <t xml:space="preserve">(</t>
    </r>
    <r>
      <rPr>
        <i val="true"/>
        <sz val="10"/>
        <color rgb="FF7F7F7F"/>
        <rFont val="Noto Sans CJK SC"/>
        <family val="2"/>
      </rPr>
      <t xml:space="preserve">利润率中枢抬升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，下行靠严重均值回归。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</si>
</sst>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#,##0"/>
    <numFmt numFmtId="167" formatCode="\$#,##0.0"/>
    <numFmt numFmtId="168" formatCode="\$#,##0.00"/>
    <numFmt numFmtId="169" formatCode="0.0\x"/>
    <numFmt numFmtId="170" formatCode="0.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4"/>
      <color rgb="FF1F4E79"/>
      <name val="Arial"/>
      <family val="0"/>
      <charset val="1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Arial"/>
      <family val="0"/>
      <charset val="1"/>
    </font>
    <font>
      <i val="true"/>
      <sz val="10"/>
      <color rgb="FFC00000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FFFFF"/>
      </patternFill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16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1064</v>
      </c>
    </row>
    <row r="6" customFormat="false" ht="15" hidden="false" customHeight="false" outlineLevel="0" collapsed="false">
      <c r="A6" s="5" t="s">
        <v>4</v>
      </c>
      <c r="B6" s="7" t="n">
        <v>1145</v>
      </c>
    </row>
    <row r="7" customFormat="false" ht="15" hidden="false" customHeight="false" outlineLevel="0" collapsed="false">
      <c r="A7" s="5" t="s">
        <v>5</v>
      </c>
      <c r="B7" s="8" t="n">
        <f aca="false">B5*B6/1000</f>
        <v>1218.28</v>
      </c>
    </row>
    <row r="8" customFormat="false" ht="15" hidden="false" customHeight="false" outlineLevel="0" collapsed="false">
      <c r="A8" s="5" t="s">
        <v>6</v>
      </c>
      <c r="B8" s="9" t="n">
        <v>-5</v>
      </c>
    </row>
    <row r="9" customFormat="false" ht="15" hidden="false" customHeight="false" outlineLevel="0" collapsed="false">
      <c r="A9" s="10" t="s">
        <v>7</v>
      </c>
      <c r="B9" s="11" t="n">
        <v>44.17</v>
      </c>
    </row>
    <row r="10" customFormat="false" ht="15" hidden="false" customHeight="false" outlineLevel="0" collapsed="false">
      <c r="A10" s="10" t="s">
        <v>8</v>
      </c>
      <c r="B10" s="12" t="n">
        <f aca="false">B5/B9</f>
        <v>24.0887480190174</v>
      </c>
    </row>
    <row r="12" customFormat="false" ht="17.15" hidden="false" customHeight="false" outlineLevel="0" collapsed="false">
      <c r="A12" s="3" t="s">
        <v>9</v>
      </c>
      <c r="B12" s="4"/>
      <c r="C12" s="4"/>
      <c r="D12" s="4"/>
    </row>
    <row r="13" customFormat="false" ht="17.15" hidden="false" customHeight="false" outlineLevel="0" collapsed="false">
      <c r="A13" s="13" t="s">
        <v>10</v>
      </c>
      <c r="B13" s="14" t="s">
        <v>11</v>
      </c>
      <c r="C13" s="13" t="s">
        <v>12</v>
      </c>
      <c r="D13" s="13" t="s">
        <v>13</v>
      </c>
    </row>
    <row r="14" customFormat="false" ht="15" hidden="false" customHeight="false" outlineLevel="0" collapsed="false">
      <c r="A14" s="15" t="s">
        <v>14</v>
      </c>
      <c r="B14" s="11" t="n">
        <v>90</v>
      </c>
      <c r="C14" s="16" t="n">
        <v>15</v>
      </c>
      <c r="D14" s="17" t="n">
        <v>0.3</v>
      </c>
    </row>
    <row r="15" customFormat="false" ht="15" hidden="false" customHeight="false" outlineLevel="0" collapsed="false">
      <c r="A15" s="15" t="s">
        <v>15</v>
      </c>
      <c r="B15" s="11" t="n">
        <v>68</v>
      </c>
      <c r="C15" s="16" t="n">
        <v>14</v>
      </c>
      <c r="D15" s="17" t="n">
        <v>0.4</v>
      </c>
    </row>
    <row r="16" customFormat="false" ht="15" hidden="false" customHeight="false" outlineLevel="0" collapsed="false">
      <c r="A16" s="15" t="s">
        <v>16</v>
      </c>
      <c r="B16" s="11" t="n">
        <v>40</v>
      </c>
      <c r="C16" s="16" t="n">
        <v>12.5</v>
      </c>
      <c r="D16" s="17" t="n">
        <v>0.3</v>
      </c>
    </row>
    <row r="18" customFormat="false" ht="15" hidden="false" customHeight="false" outlineLevel="0" collapsed="false">
      <c r="A18" s="2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" t="s">
        <v>18</v>
      </c>
    </row>
    <row r="2" customFormat="false" ht="15" hidden="false" customHeight="false" outlineLevel="0" collapsed="false">
      <c r="A2" s="2" t="s">
        <v>19</v>
      </c>
    </row>
    <row r="4" customFormat="false" ht="15" hidden="false" customHeight="false" outlineLevel="0" collapsed="false">
      <c r="A4" s="18" t="s">
        <v>20</v>
      </c>
      <c r="B4" s="19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19" t="s">
        <v>26</v>
      </c>
      <c r="H4" s="19" t="s">
        <v>27</v>
      </c>
      <c r="I4" s="19" t="s">
        <v>28</v>
      </c>
      <c r="J4" s="19" t="s">
        <v>29</v>
      </c>
      <c r="K4" s="19" t="s">
        <v>30</v>
      </c>
      <c r="L4" s="19" t="s">
        <v>31</v>
      </c>
      <c r="M4" s="19" t="s">
        <v>32</v>
      </c>
    </row>
    <row r="5" customFormat="false" ht="15" hidden="false" customHeight="false" outlineLevel="0" collapsed="false">
      <c r="A5" s="20" t="s">
        <v>33</v>
      </c>
      <c r="B5" s="21" t="n">
        <v>4</v>
      </c>
      <c r="C5" s="21" t="n">
        <v>4.7</v>
      </c>
      <c r="D5" s="21" t="n">
        <v>5.8</v>
      </c>
      <c r="E5" s="21" t="n">
        <v>6.8</v>
      </c>
      <c r="F5" s="21" t="n">
        <v>7.8</v>
      </c>
      <c r="G5" s="21" t="n">
        <v>8.7</v>
      </c>
      <c r="H5" s="21" t="n">
        <v>8.1</v>
      </c>
      <c r="I5" s="21" t="n">
        <v>9.3</v>
      </c>
      <c r="J5" s="21" t="n">
        <v>11.3</v>
      </c>
      <c r="K5" s="21" t="n">
        <v>13.6</v>
      </c>
      <c r="L5" s="21" t="n">
        <v>23.9</v>
      </c>
      <c r="M5" s="21" t="n">
        <v>41.5</v>
      </c>
    </row>
    <row r="6" customFormat="false" ht="15" hidden="false" customHeight="false" outlineLevel="0" collapsed="false">
      <c r="A6" s="22" t="s">
        <v>34</v>
      </c>
      <c r="B6" s="23" t="n">
        <v>-0.3964</v>
      </c>
      <c r="C6" s="23" t="n">
        <v>0.1569</v>
      </c>
      <c r="D6" s="23" t="n">
        <v>0.577</v>
      </c>
      <c r="E6" s="23" t="n">
        <v>0.8153</v>
      </c>
      <c r="F6" s="23" t="n">
        <v>0.9327</v>
      </c>
      <c r="G6" s="23" t="n">
        <v>0.8428</v>
      </c>
      <c r="H6" s="23" t="n">
        <v>0.3827</v>
      </c>
      <c r="I6" s="23" t="n">
        <v>0.3656</v>
      </c>
      <c r="J6" s="23" t="n">
        <v>0.46</v>
      </c>
      <c r="K6" s="23" t="n">
        <v>0.5665</v>
      </c>
      <c r="L6" s="23" t="n">
        <v>1.9629</v>
      </c>
      <c r="M6" s="23" t="n">
        <v>3.4572</v>
      </c>
    </row>
    <row r="7" customFormat="false" ht="15" hidden="false" customHeight="false" outlineLevel="0" collapsed="false">
      <c r="A7" s="22" t="s">
        <v>35</v>
      </c>
      <c r="B7" s="23" t="n">
        <v>-0.1085</v>
      </c>
      <c r="C7" s="23" t="n">
        <v>-0.0074</v>
      </c>
      <c r="D7" s="23" t="n">
        <v>0.1853</v>
      </c>
      <c r="E7" s="23" t="n">
        <v>0.269</v>
      </c>
      <c r="F7" s="23" t="n">
        <v>0.3532</v>
      </c>
      <c r="G7" s="23" t="n">
        <v>0.3844</v>
      </c>
      <c r="H7" s="23" t="n">
        <v>0.3679</v>
      </c>
      <c r="I7" s="23" t="n">
        <v>0.3772</v>
      </c>
      <c r="J7" s="23" t="n">
        <v>0.4467</v>
      </c>
      <c r="K7" s="23" t="n">
        <v>0.5604</v>
      </c>
      <c r="L7" s="23" t="n">
        <v>0.7441</v>
      </c>
      <c r="M7" s="23" t="n">
        <v>0.8456</v>
      </c>
    </row>
    <row r="8" customFormat="false" ht="15" hidden="false" customHeight="false" outlineLevel="0" collapsed="false">
      <c r="A8" s="22" t="s">
        <v>36</v>
      </c>
      <c r="B8" s="21" t="n">
        <v>-1.5</v>
      </c>
      <c r="C8" s="21" t="n">
        <v>-1.1</v>
      </c>
      <c r="D8" s="21" t="n">
        <v>0.2</v>
      </c>
      <c r="E8" s="21" t="n">
        <v>0.7</v>
      </c>
      <c r="F8" s="21" t="n">
        <v>1.5</v>
      </c>
      <c r="G8" s="21" t="n">
        <v>2.2</v>
      </c>
      <c r="H8" s="21" t="n">
        <v>1.8</v>
      </c>
      <c r="I8" s="21" t="n">
        <v>2.2</v>
      </c>
      <c r="J8" s="21" t="n">
        <v>3.7</v>
      </c>
      <c r="K8" s="21" t="n">
        <v>6.1</v>
      </c>
      <c r="L8" s="21" t="n">
        <v>16.1</v>
      </c>
      <c r="M8" s="21" t="n">
        <v>33.3</v>
      </c>
    </row>
    <row r="9" customFormat="false" ht="15" hidden="false" customHeight="false" outlineLevel="0" collapsed="false">
      <c r="A9" s="22" t="s">
        <v>37</v>
      </c>
      <c r="B9" s="23" t="n">
        <v>-0.3671</v>
      </c>
      <c r="C9" s="23" t="n">
        <v>-0.2387</v>
      </c>
      <c r="D9" s="23" t="n">
        <v>0.0328</v>
      </c>
      <c r="E9" s="23" t="n">
        <v>0.1056</v>
      </c>
      <c r="F9" s="23" t="n">
        <v>0.1964</v>
      </c>
      <c r="G9" s="23" t="n">
        <v>0.2496</v>
      </c>
      <c r="H9" s="23" t="n">
        <v>0.2202</v>
      </c>
      <c r="I9" s="23" t="n">
        <v>0.2332</v>
      </c>
      <c r="J9" s="23" t="n">
        <v>0.3229</v>
      </c>
      <c r="K9" s="23" t="n">
        <v>0.4498</v>
      </c>
      <c r="L9" s="23" t="n">
        <v>0.6762</v>
      </c>
      <c r="M9" s="23" t="n">
        <v>0.8037</v>
      </c>
    </row>
    <row r="10" customFormat="false" ht="15" hidden="false" customHeight="false" outlineLevel="0" collapsed="false">
      <c r="A10" s="20" t="s">
        <v>38</v>
      </c>
      <c r="B10" s="21" t="n">
        <v>-1.4</v>
      </c>
      <c r="C10" s="21" t="n">
        <v>-1.2</v>
      </c>
      <c r="D10" s="21" t="n">
        <v>0.8</v>
      </c>
      <c r="E10" s="21" t="n">
        <v>0.3</v>
      </c>
      <c r="F10" s="21" t="n">
        <v>0.9</v>
      </c>
      <c r="G10" s="21" t="n">
        <v>1.9</v>
      </c>
      <c r="H10" s="21" t="n">
        <v>1.6</v>
      </c>
      <c r="I10" s="21" t="n">
        <v>1.9</v>
      </c>
      <c r="J10" s="21" t="n">
        <v>3.2</v>
      </c>
      <c r="K10" s="21" t="n">
        <v>5.2</v>
      </c>
      <c r="L10" s="21" t="n">
        <v>13.8</v>
      </c>
      <c r="M10" s="21" t="n">
        <v>28.2</v>
      </c>
    </row>
    <row r="11" customFormat="false" ht="15" hidden="false" customHeight="false" outlineLevel="0" collapsed="false">
      <c r="A11" s="22" t="s">
        <v>39</v>
      </c>
      <c r="B11" s="24" t="n">
        <v>-1.31</v>
      </c>
      <c r="C11" s="24" t="n">
        <v>-1.12</v>
      </c>
      <c r="D11" s="24" t="n">
        <v>0.71</v>
      </c>
      <c r="E11" s="24" t="n">
        <v>0.3</v>
      </c>
      <c r="F11" s="24" t="n">
        <v>0.79</v>
      </c>
      <c r="G11" s="24" t="n">
        <v>1.67</v>
      </c>
      <c r="H11" s="24" t="n">
        <v>1.41</v>
      </c>
      <c r="I11" s="24" t="n">
        <v>1.68</v>
      </c>
      <c r="J11" s="24" t="n">
        <v>2.83</v>
      </c>
      <c r="K11" s="24" t="n">
        <v>4.6</v>
      </c>
      <c r="L11" s="24" t="n">
        <v>12.07</v>
      </c>
      <c r="M11" s="24" t="n">
        <v>24.67</v>
      </c>
    </row>
    <row r="14" customFormat="false" ht="15" hidden="false" customHeight="false" outlineLevel="0" collapsed="false">
      <c r="A14" s="2" t="s">
        <v>40</v>
      </c>
    </row>
    <row r="15" customFormat="false" ht="15" hidden="false" customHeight="false" outlineLevel="0" collapsed="false">
      <c r="A15" s="25" t="s">
        <v>41</v>
      </c>
    </row>
    <row r="16" customFormat="false" ht="15" hidden="false" customHeight="false" outlineLevel="0" collapsed="false">
      <c r="A16" s="26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3"/>
  </cols>
  <sheetData>
    <row r="1" customFormat="false" ht="21.6" hidden="false" customHeight="false" outlineLevel="0" collapsed="false">
      <c r="A1" s="1" t="s">
        <v>43</v>
      </c>
    </row>
    <row r="2" customFormat="false" ht="15" hidden="false" customHeight="false" outlineLevel="0" collapsed="false">
      <c r="A2" s="2" t="s">
        <v>44</v>
      </c>
    </row>
    <row r="4" customFormat="false" ht="15" hidden="false" customHeight="false" outlineLevel="0" collapsed="false">
      <c r="A4" s="18" t="s">
        <v>45</v>
      </c>
      <c r="B4" s="19" t="s">
        <v>46</v>
      </c>
      <c r="C4" s="19" t="s">
        <v>47</v>
      </c>
      <c r="D4" s="27" t="s">
        <v>48</v>
      </c>
      <c r="E4" s="27" t="s">
        <v>49</v>
      </c>
      <c r="F4" s="27" t="s">
        <v>50</v>
      </c>
    </row>
    <row r="5" customFormat="false" ht="15" hidden="false" customHeight="false" outlineLevel="0" collapsed="false">
      <c r="A5" s="20" t="s">
        <v>33</v>
      </c>
      <c r="B5" s="28" t="n">
        <v>25</v>
      </c>
      <c r="C5" s="28" t="n">
        <v>37</v>
      </c>
      <c r="D5" s="28" t="n">
        <v>129</v>
      </c>
      <c r="E5" s="28" t="n">
        <v>140</v>
      </c>
      <c r="F5" s="28" t="n">
        <v>100</v>
      </c>
    </row>
    <row r="6" customFormat="false" ht="15" hidden="false" customHeight="false" outlineLevel="0" collapsed="false">
      <c r="A6" s="29" t="s">
        <v>51</v>
      </c>
      <c r="B6" s="30"/>
      <c r="C6" s="31" t="n">
        <f aca="false">C5/B5-1</f>
        <v>0.48</v>
      </c>
      <c r="D6" s="31" t="n">
        <f aca="false">D5/C5-1</f>
        <v>2.48648648648649</v>
      </c>
      <c r="E6" s="31" t="n">
        <f aca="false">E5/D5-1</f>
        <v>0.0852713178294573</v>
      </c>
      <c r="F6" s="31" t="n">
        <f aca="false">F5/E5-1</f>
        <v>-0.285714285714286</v>
      </c>
    </row>
    <row r="7" customFormat="false" ht="15" hidden="false" customHeight="false" outlineLevel="0" collapsed="false">
      <c r="A7" s="20" t="s">
        <v>36</v>
      </c>
      <c r="B7" s="28" t="n">
        <v>1.3</v>
      </c>
      <c r="C7" s="28" t="n">
        <v>9.8</v>
      </c>
      <c r="D7" s="28" t="n">
        <v>96</v>
      </c>
      <c r="E7" s="28" t="n">
        <v>90</v>
      </c>
      <c r="F7" s="28" t="n">
        <v>45</v>
      </c>
    </row>
    <row r="8" customFormat="false" ht="15" hidden="false" customHeight="false" outlineLevel="0" collapsed="false">
      <c r="A8" s="22" t="s">
        <v>37</v>
      </c>
      <c r="B8" s="31" t="n">
        <f aca="false">B7/B5</f>
        <v>0.052</v>
      </c>
      <c r="C8" s="31" t="n">
        <f aca="false">C7/C5</f>
        <v>0.264864864864865</v>
      </c>
      <c r="D8" s="31" t="n">
        <f aca="false">D7/D5</f>
        <v>0.744186046511628</v>
      </c>
      <c r="E8" s="31" t="n">
        <f aca="false">E7/E5</f>
        <v>0.642857142857143</v>
      </c>
      <c r="F8" s="31" t="n">
        <f aca="false">F7/F5</f>
        <v>0.45</v>
      </c>
    </row>
    <row r="9" customFormat="false" ht="15" hidden="false" customHeight="false" outlineLevel="0" collapsed="false">
      <c r="A9" s="22" t="s">
        <v>38</v>
      </c>
      <c r="B9" s="28" t="n">
        <v>0.8</v>
      </c>
      <c r="C9" s="28" t="n">
        <v>8.5</v>
      </c>
      <c r="D9" s="28" t="n">
        <v>81</v>
      </c>
      <c r="E9" s="28" t="n">
        <v>68</v>
      </c>
      <c r="F9" s="28" t="n">
        <v>35</v>
      </c>
    </row>
    <row r="10" customFormat="false" ht="15" hidden="false" customHeight="false" outlineLevel="0" collapsed="false">
      <c r="A10" s="32" t="s">
        <v>52</v>
      </c>
      <c r="B10" s="33" t="n">
        <f aca="false">B9*1000/假设!$B$6</f>
        <v>0.698689956331878</v>
      </c>
      <c r="C10" s="33" t="n">
        <f aca="false">C9*1000/假设!$B$6</f>
        <v>7.4235807860262</v>
      </c>
      <c r="D10" s="33" t="n">
        <f aca="false">D9*1000/假设!$B$6</f>
        <v>70.7423580786026</v>
      </c>
      <c r="E10" s="33" t="n">
        <f aca="false">E9*1000/假设!$B$6</f>
        <v>59.3886462882096</v>
      </c>
      <c r="F10" s="33" t="n">
        <f aca="false">F9*1000/假设!$B$6</f>
        <v>30.5676855895197</v>
      </c>
    </row>
    <row r="12" customFormat="false" ht="15" hidden="false" customHeight="false" outlineLevel="0" collapsed="false">
      <c r="A12" s="25" t="s">
        <v>53</v>
      </c>
    </row>
    <row r="13" customFormat="false" ht="15" hidden="false" customHeight="false" outlineLevel="0" collapsed="false">
      <c r="A13" s="26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6" min="2" style="0" width="15"/>
  </cols>
  <sheetData>
    <row r="1" customFormat="false" ht="21.6" hidden="false" customHeight="false" outlineLevel="0" collapsed="false">
      <c r="A1" s="1" t="s">
        <v>55</v>
      </c>
    </row>
    <row r="2" customFormat="false" ht="15" hidden="false" customHeight="false" outlineLevel="0" collapsed="false">
      <c r="A2" s="2" t="s">
        <v>56</v>
      </c>
    </row>
    <row r="4" customFormat="false" ht="17.15" hidden="false" customHeight="false" outlineLevel="0" collapsed="false">
      <c r="A4" s="34" t="s">
        <v>10</v>
      </c>
      <c r="B4" s="35" t="s">
        <v>52</v>
      </c>
      <c r="C4" s="35" t="s">
        <v>57</v>
      </c>
      <c r="D4" s="34" t="s">
        <v>58</v>
      </c>
      <c r="E4" s="35" t="s">
        <v>59</v>
      </c>
      <c r="F4" s="34" t="s">
        <v>13</v>
      </c>
    </row>
    <row r="5" customFormat="false" ht="15" hidden="false" customHeight="false" outlineLevel="0" collapsed="false">
      <c r="A5" s="36" t="s">
        <v>14</v>
      </c>
      <c r="B5" s="33" t="n">
        <f aca="false">假设!B14</f>
        <v>90</v>
      </c>
      <c r="C5" s="37" t="n">
        <f aca="false">假设!C14</f>
        <v>15</v>
      </c>
      <c r="D5" s="38" t="n">
        <f aca="false">B5*C5</f>
        <v>1350</v>
      </c>
      <c r="E5" s="31" t="n">
        <f aca="false">D5/假设!$B$5-1</f>
        <v>0.268796992481203</v>
      </c>
      <c r="F5" s="31" t="n">
        <f aca="false">假设!D14</f>
        <v>0.3</v>
      </c>
    </row>
    <row r="6" customFormat="false" ht="15" hidden="false" customHeight="false" outlineLevel="0" collapsed="false">
      <c r="A6" s="36" t="s">
        <v>15</v>
      </c>
      <c r="B6" s="33" t="n">
        <f aca="false">假设!B15</f>
        <v>68</v>
      </c>
      <c r="C6" s="37" t="n">
        <f aca="false">假设!C15</f>
        <v>14</v>
      </c>
      <c r="D6" s="38" t="n">
        <f aca="false">B6*C6</f>
        <v>952</v>
      </c>
      <c r="E6" s="31" t="n">
        <f aca="false">D6/假设!$B$5-1</f>
        <v>-0.105263157894737</v>
      </c>
      <c r="F6" s="31" t="n">
        <f aca="false">假设!D15</f>
        <v>0.4</v>
      </c>
    </row>
    <row r="7" customFormat="false" ht="15" hidden="false" customHeight="false" outlineLevel="0" collapsed="false">
      <c r="A7" s="36" t="s">
        <v>16</v>
      </c>
      <c r="B7" s="33" t="n">
        <f aca="false">假设!B16</f>
        <v>40</v>
      </c>
      <c r="C7" s="37" t="n">
        <f aca="false">假设!C16</f>
        <v>12.5</v>
      </c>
      <c r="D7" s="38" t="n">
        <f aca="false">B7*C7</f>
        <v>500</v>
      </c>
      <c r="E7" s="31" t="n">
        <f aca="false">D7/假设!$B$5-1</f>
        <v>-0.530075187969925</v>
      </c>
      <c r="F7" s="31" t="n">
        <f aca="false">假设!D16</f>
        <v>0.3</v>
      </c>
    </row>
    <row r="8" customFormat="false" ht="15" hidden="false" customHeight="false" outlineLevel="0" collapsed="false">
      <c r="A8" s="20" t="s">
        <v>60</v>
      </c>
      <c r="B8" s="30"/>
      <c r="C8" s="30"/>
      <c r="D8" s="39" t="n">
        <f aca="false">SUMPRODUCT(D5:D7,F5:F7)</f>
        <v>935.8</v>
      </c>
      <c r="E8" s="40" t="n">
        <f aca="false">D8/假设!$B$5-1</f>
        <v>-0.120488721804511</v>
      </c>
      <c r="F8" s="30"/>
    </row>
    <row r="10" customFormat="false" ht="15" hidden="false" customHeight="false" outlineLevel="0" collapsed="false">
      <c r="A10" s="2" t="s">
        <v>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2026-07-01T14:40:10Z</dcterms:created>
  <dc:creator>openpyxl</dc:creator>
  <dc:description/>
  <dc:language>en-US</dc:language>
  <cp:lastModifiedBy/>
  <dcterms:modified xsi:type="dcterms:W3CDTF">2026-07-01T14:40:10Z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