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假设" sheetId="1" state="visible" r:id="rId3"/>
    <sheet name="季度趋势" sheetId="2" state="visible" r:id="rId4"/>
    <sheet name="年度模型" sheetId="3" state="visible" r:id="rId5"/>
    <sheet name="情景定价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Minto</author>
  </authors>
  <commentList>
    <comment ref="B5" authorId="0">
      <text>
        <r>
          <rPr>
            <sz val="10"/>
            <rFont val="Arial"/>
            <family val="2"/>
          </rPr>
          <t xml:space="preserve">Source: 2026-06-29</t>
        </r>
      </text>
    </comment>
    <comment ref="B6" authorId="0">
      <text>
        <r>
          <rPr>
            <sz val="10"/>
            <rFont val="Noto Sans CJK SC"/>
            <family val="2"/>
          </rPr>
          <t xml:space="preserve">约 </t>
        </r>
        <r>
          <rPr>
            <sz val="10"/>
            <rFont val="Arial"/>
            <family val="2"/>
          </rPr>
          <t xml:space="preserve">58.5 </t>
        </r>
        <r>
          <rPr>
            <sz val="10"/>
            <rFont val="Noto Sans CJK SC"/>
            <family val="2"/>
          </rPr>
          <t xml:space="preserve">亿股</t>
        </r>
      </text>
    </comment>
    <comment ref="B7" authorId="0">
      <text>
        <r>
          <rPr>
            <sz val="10"/>
            <rFont val="Arial"/>
            <family val="2"/>
          </rPr>
          <t xml:space="preserve">≈ ₩2,162</t>
        </r>
        <r>
          <rPr>
            <sz val="10"/>
            <rFont val="Noto Sans CJK SC"/>
            <family val="2"/>
          </rPr>
          <t xml:space="preserve">万亿</t>
        </r>
      </text>
    </comment>
    <comment ref="B8" authorId="0">
      <text>
        <r>
          <rPr>
            <sz val="10"/>
            <rFont val="Noto Sans CJK SC"/>
            <family val="2"/>
          </rPr>
          <t xml:space="preserve">巨额净现金（约略）</t>
        </r>
      </text>
    </comment>
    <comment ref="B9" authorId="0">
      <text>
        <r>
          <rPr>
            <sz val="10"/>
            <rFont val="Arial"/>
            <family val="2"/>
          </rPr>
          <t xml:space="preserve">KB </t>
        </r>
        <r>
          <rPr>
            <sz val="10"/>
            <rFont val="Noto Sans CJK SC"/>
            <family val="2"/>
          </rPr>
          <t xml:space="preserve">证券口径</t>
        </r>
        <r>
          <rPr>
            <sz val="10"/>
            <rFont val="Arial"/>
            <family val="2"/>
          </rPr>
          <t xml:space="preserve">(</t>
        </r>
        <r>
          <rPr>
            <sz val="10"/>
            <rFont val="Noto Sans CJK SC"/>
            <family val="2"/>
          </rPr>
          <t xml:space="preserve">激进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隐含利润率高于历史峰值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视为超级周期上行假设</t>
        </r>
        <r>
          <rPr>
            <sz val="10"/>
            <rFont val="Arial"/>
            <family val="2"/>
          </rPr>
          <t xml:space="preserve">)</t>
        </r>
      </text>
    </comment>
    <comment ref="B10" authorId="0">
      <text>
        <r>
          <rPr>
            <sz val="10"/>
            <rFont val="Noto Sans CJK SC"/>
            <family val="2"/>
          </rPr>
          <t xml:space="preserve">若超级周期延续</t>
        </r>
        <r>
          <rPr>
            <sz val="10"/>
            <rFont val="Arial"/>
            <family val="2"/>
          </rPr>
          <t xml:space="preserve">(</t>
        </r>
        <r>
          <rPr>
            <sz val="10"/>
            <rFont val="Noto Sans CJK SC"/>
            <family val="2"/>
          </rPr>
          <t xml:space="preserve">激进</t>
        </r>
        <r>
          <rPr>
            <sz val="10"/>
            <rFont val="Arial"/>
            <family val="2"/>
          </rPr>
          <t xml:space="preserve">)</t>
        </r>
      </text>
    </comment>
    <comment ref="B11" authorId="0">
      <text>
        <r>
          <rPr>
            <sz val="10"/>
            <rFont val="Arial"/>
            <family val="2"/>
          </rPr>
          <t xml:space="preserve">OP×0.76</t>
        </r>
        <r>
          <rPr>
            <sz val="10"/>
            <rFont val="Noto Sans CJK SC"/>
            <family val="2"/>
          </rPr>
          <t xml:space="preserve">（税后</t>
        </r>
        <r>
          <rPr>
            <sz val="10"/>
            <rFont val="Arial"/>
            <family val="2"/>
          </rPr>
          <t xml:space="preserve">+</t>
        </r>
        <r>
          <rPr>
            <sz val="10"/>
            <rFont val="Noto Sans CJK SC"/>
            <family val="2"/>
          </rPr>
          <t xml:space="preserve">非经营，约略）</t>
        </r>
      </text>
    </comment>
    <comment ref="B12" authorId="0">
      <text>
        <r>
          <rPr>
            <sz val="10"/>
            <rFont val="Arial"/>
            <family val="2"/>
          </rPr>
          <t xml:space="preserve">= </t>
        </r>
        <r>
          <rPr>
            <sz val="10"/>
            <rFont val="Noto Sans CJK SC"/>
            <family val="2"/>
          </rPr>
          <t xml:space="preserve">净利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股数</t>
        </r>
      </text>
    </comment>
  </commentList>
</comments>
</file>

<file path=xl/sharedStrings.xml><?xml version="1.0" encoding="utf-8"?>
<sst xmlns="http://schemas.openxmlformats.org/spreadsheetml/2006/main" count="75" uniqueCount="64">
  <si>
    <r>
      <rPr>
        <b val="true"/>
        <sz val="14"/>
        <color rgb="FF1F4E79"/>
        <rFont val="Noto Sans CJK SC"/>
        <family val="2"/>
      </rPr>
      <t xml:space="preserve">三星电子 </t>
    </r>
    <r>
      <rPr>
        <b val="true"/>
        <sz val="14"/>
        <color rgb="FF1F4E79"/>
        <rFont val="Arial"/>
        <family val="0"/>
        <charset val="1"/>
      </rPr>
      <t xml:space="preserve">(005930.KS) — </t>
    </r>
    <r>
      <rPr>
        <b val="true"/>
        <sz val="14"/>
        <color rgb="FF1F4E79"/>
        <rFont val="Noto Sans CJK SC"/>
        <family val="2"/>
      </rPr>
      <t xml:space="preserve">模型假设（蓝色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可调；黄底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关键）</t>
    </r>
  </si>
  <si>
    <r>
      <rPr>
        <i val="true"/>
        <sz val="10"/>
        <color rgb="FF7F7F7F"/>
        <rFont val="Noto Sans CJK SC"/>
        <family val="2"/>
      </rPr>
      <t xml:space="preserve">数据截止 </t>
    </r>
    <r>
      <rPr>
        <i val="true"/>
        <sz val="10"/>
        <color rgb="FF7F7F7F"/>
        <rFont val="Arial"/>
        <family val="0"/>
        <charset val="1"/>
      </rPr>
      <t xml:space="preserve">Q1 2026 / </t>
    </r>
    <r>
      <rPr>
        <i val="true"/>
        <sz val="10"/>
        <color rgb="FF7F7F7F"/>
        <rFont val="Noto Sans CJK SC"/>
        <family val="2"/>
      </rPr>
      <t xml:space="preserve">股价 </t>
    </r>
    <r>
      <rPr>
        <i val="true"/>
        <sz val="10"/>
        <color rgb="FF7F7F7F"/>
        <rFont val="Arial"/>
        <family val="0"/>
        <charset val="1"/>
      </rPr>
      <t xml:space="preserve">2026-06-29</t>
    </r>
    <r>
      <rPr>
        <i val="true"/>
        <sz val="10"/>
        <color rgb="FF7F7F7F"/>
        <rFont val="Noto Sans CJK SC"/>
        <family val="2"/>
      </rPr>
      <t xml:space="preserve">；货币 韩元（₩）；周期股：峰值 </t>
    </r>
    <r>
      <rPr>
        <i val="true"/>
        <sz val="10"/>
        <color rgb="FF7F7F7F"/>
        <rFont val="Arial"/>
        <family val="0"/>
        <charset val="1"/>
      </rPr>
      <t xml:space="preserve">EPS × </t>
    </r>
    <r>
      <rPr>
        <i val="true"/>
        <sz val="10"/>
        <color rgb="FF7F7F7F"/>
        <rFont val="Noto Sans CJK SC"/>
        <family val="2"/>
      </rPr>
      <t xml:space="preserve">周期 </t>
    </r>
    <r>
      <rPr>
        <i val="true"/>
        <sz val="10"/>
        <color rgb="FF7F7F7F"/>
        <rFont val="Arial"/>
        <family val="0"/>
        <charset val="1"/>
      </rPr>
      <t xml:space="preserve">PE</t>
    </r>
  </si>
  <si>
    <t xml:space="preserve">估值基础</t>
  </si>
  <si>
    <r>
      <rPr>
        <sz val="10"/>
        <color rgb="FF000000"/>
        <rFont val="Noto Sans CJK SC"/>
        <family val="2"/>
      </rPr>
      <t xml:space="preserve">现价 </t>
    </r>
    <r>
      <rPr>
        <sz val="10"/>
        <color rgb="FF000000"/>
        <rFont val="Arial"/>
        <family val="0"/>
        <charset val="1"/>
      </rPr>
      <t xml:space="preserve">(₩)</t>
    </r>
  </si>
  <si>
    <r>
      <rPr>
        <sz val="10"/>
        <color rgb="FF000000"/>
        <rFont val="Noto Sans CJK SC"/>
        <family val="2"/>
      </rPr>
      <t xml:space="preserve">股数 </t>
    </r>
    <r>
      <rPr>
        <sz val="10"/>
        <color rgb="FF000000"/>
        <rFont val="Arial"/>
        <family val="0"/>
        <charset val="1"/>
      </rPr>
      <t xml:space="preserve">(M)</t>
    </r>
  </si>
  <si>
    <r>
      <rPr>
        <sz val="10"/>
        <color rgb="FF000000"/>
        <rFont val="Noto Sans CJK SC"/>
        <family val="2"/>
      </rPr>
      <t xml:space="preserve">市值 </t>
    </r>
    <r>
      <rPr>
        <sz val="10"/>
        <color rgb="FF000000"/>
        <rFont val="Arial"/>
        <family val="0"/>
        <charset val="1"/>
      </rPr>
      <t xml:space="preserve">(₩</t>
    </r>
    <r>
      <rPr>
        <sz val="10"/>
        <color rgb="FF000000"/>
        <rFont val="Noto Sans CJK SC"/>
        <family val="2"/>
      </rPr>
      <t xml:space="preserve">万亿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</si>
  <si>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Noto Sans CJK SC"/>
        <family val="2"/>
      </rPr>
      <t xml:space="preserve">净现金 </t>
    </r>
    <r>
      <rPr>
        <sz val="10"/>
        <color rgb="FF000000"/>
        <rFont val="Arial"/>
        <family val="0"/>
        <charset val="1"/>
      </rPr>
      <t xml:space="preserve">(₩</t>
    </r>
    <r>
      <rPr>
        <sz val="10"/>
        <color rgb="FF000000"/>
        <rFont val="Noto Sans CJK SC"/>
        <family val="2"/>
      </rPr>
      <t xml:space="preserve">万亿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</si>
  <si>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Arial"/>
        <family val="0"/>
        <charset val="1"/>
      </rPr>
      <t xml:space="preserve">2026E </t>
    </r>
    <r>
      <rPr>
        <sz val="10"/>
        <color rgb="FF000000"/>
        <rFont val="Noto Sans CJK SC"/>
        <family val="2"/>
      </rPr>
      <t xml:space="preserve">经营利润 </t>
    </r>
    <r>
      <rPr>
        <sz val="10"/>
        <color rgb="FF000000"/>
        <rFont val="Arial"/>
        <family val="0"/>
        <charset val="1"/>
      </rPr>
      <t xml:space="preserve">(₩</t>
    </r>
    <r>
      <rPr>
        <sz val="10"/>
        <color rgb="FF000000"/>
        <rFont val="Noto Sans CJK SC"/>
        <family val="2"/>
      </rPr>
      <t xml:space="preserve">万亿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</si>
  <si>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Arial"/>
        <family val="0"/>
        <charset val="1"/>
      </rPr>
      <t xml:space="preserve">2027E </t>
    </r>
    <r>
      <rPr>
        <sz val="10"/>
        <color rgb="FF000000"/>
        <rFont val="Noto Sans CJK SC"/>
        <family val="2"/>
      </rPr>
      <t xml:space="preserve">经营利润 </t>
    </r>
    <r>
      <rPr>
        <sz val="10"/>
        <color rgb="FF000000"/>
        <rFont val="Arial"/>
        <family val="0"/>
        <charset val="1"/>
      </rPr>
      <t xml:space="preserve">(₩</t>
    </r>
    <r>
      <rPr>
        <sz val="10"/>
        <color rgb="FF000000"/>
        <rFont val="Noto Sans CJK SC"/>
        <family val="2"/>
      </rPr>
      <t xml:space="preserve">万亿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</si>
  <si>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Arial"/>
        <family val="0"/>
        <charset val="1"/>
      </rPr>
      <t xml:space="preserve">2026E </t>
    </r>
    <r>
      <rPr>
        <sz val="10"/>
        <color rgb="FF000000"/>
        <rFont val="Noto Sans CJK SC"/>
        <family val="2"/>
      </rPr>
      <t xml:space="preserve">净利 </t>
    </r>
    <r>
      <rPr>
        <sz val="10"/>
        <color rgb="FF000000"/>
        <rFont val="Arial"/>
        <family val="0"/>
        <charset val="1"/>
      </rPr>
      <t xml:space="preserve">(₩</t>
    </r>
    <r>
      <rPr>
        <sz val="10"/>
        <color rgb="FF000000"/>
        <rFont val="Noto Sans CJK SC"/>
        <family val="2"/>
      </rPr>
      <t xml:space="preserve">万亿</t>
    </r>
    <r>
      <rPr>
        <sz val="10"/>
        <color rgb="FF000000"/>
        <rFont val="Arial"/>
        <family val="0"/>
        <charset val="1"/>
      </rPr>
      <t xml:space="preserve">)</t>
    </r>
  </si>
  <si>
    <t xml:space="preserve">2026E EPS (₩)</t>
  </si>
  <si>
    <r>
      <rPr>
        <sz val="10"/>
        <color rgb="FF000000"/>
        <rFont val="Noto Sans CJK SC"/>
        <family val="2"/>
      </rPr>
      <t xml:space="preserve">前向 </t>
    </r>
    <r>
      <rPr>
        <sz val="10"/>
        <color rgb="FF000000"/>
        <rFont val="Arial"/>
        <family val="0"/>
        <charset val="1"/>
      </rPr>
      <t xml:space="preserve">PE (2026E)</t>
    </r>
  </si>
  <si>
    <t xml:space="preserve">TTM EPS (₩) / TTM PE</t>
  </si>
  <si>
    <r>
      <rPr>
        <b val="true"/>
        <sz val="11"/>
        <color rgb="FFFFFFFF"/>
        <rFont val="Noto Sans CJK SC"/>
        <family val="2"/>
      </rPr>
      <t xml:space="preserve">情景假设（峰值 </t>
    </r>
    <r>
      <rPr>
        <b val="true"/>
        <sz val="11"/>
        <color rgb="FFFFFFFF"/>
        <rFont val="Arial"/>
        <family val="0"/>
        <charset val="1"/>
      </rPr>
      <t xml:space="preserve">EPS × </t>
    </r>
    <r>
      <rPr>
        <b val="true"/>
        <sz val="11"/>
        <color rgb="FFFFFFFF"/>
        <rFont val="Noto Sans CJK SC"/>
        <family val="2"/>
      </rPr>
      <t xml:space="preserve">周期 </t>
    </r>
    <r>
      <rPr>
        <b val="true"/>
        <sz val="11"/>
        <color rgb="FFFFFFFF"/>
        <rFont val="Arial"/>
        <family val="0"/>
        <charset val="1"/>
      </rPr>
      <t xml:space="preserve">PE</t>
    </r>
    <r>
      <rPr>
        <b val="true"/>
        <sz val="11"/>
        <color rgb="FFFFFFFF"/>
        <rFont val="Noto Sans CJK SC"/>
        <family val="2"/>
      </rPr>
      <t xml:space="preserve">）</t>
    </r>
  </si>
  <si>
    <t xml:space="preserve">情景</t>
  </si>
  <si>
    <t xml:space="preserve">EPS(₩)</t>
  </si>
  <si>
    <t xml:space="preserve">PE</t>
  </si>
  <si>
    <t xml:space="preserve">概率</t>
  </si>
  <si>
    <r>
      <rPr>
        <b val="true"/>
        <sz val="10"/>
        <color rgb="FF000000"/>
        <rFont val="Noto Sans CJK SC"/>
        <family val="2"/>
      </rPr>
      <t xml:space="preserve">乐观 </t>
    </r>
    <r>
      <rPr>
        <b val="true"/>
        <sz val="10"/>
        <color rgb="FF000000"/>
        <rFont val="Arial"/>
        <family val="0"/>
        <charset val="1"/>
      </rPr>
      <t xml:space="preserve">Bull</t>
    </r>
  </si>
  <si>
    <r>
      <rPr>
        <b val="true"/>
        <sz val="10"/>
        <color rgb="FF000000"/>
        <rFont val="Noto Sans CJK SC"/>
        <family val="2"/>
      </rPr>
      <t xml:space="preserve">中性 </t>
    </r>
    <r>
      <rPr>
        <b val="true"/>
        <sz val="10"/>
        <color rgb="FF000000"/>
        <rFont val="Arial"/>
        <family val="0"/>
        <charset val="1"/>
      </rPr>
      <t xml:space="preserve">Base</t>
    </r>
  </si>
  <si>
    <r>
      <rPr>
        <b val="true"/>
        <sz val="10"/>
        <color rgb="FF000000"/>
        <rFont val="Noto Sans CJK SC"/>
        <family val="2"/>
      </rPr>
      <t xml:space="preserve">悲观 </t>
    </r>
    <r>
      <rPr>
        <b val="true"/>
        <sz val="10"/>
        <color rgb="FF000000"/>
        <rFont val="Arial"/>
        <family val="0"/>
        <charset val="1"/>
      </rPr>
      <t xml:space="preserve">Bear</t>
    </r>
  </si>
  <si>
    <r>
      <rPr>
        <i val="true"/>
        <sz val="10"/>
        <color rgb="FF7F7F7F"/>
        <rFont val="Noto Sans CJK SC"/>
        <family val="2"/>
      </rPr>
      <t xml:space="preserve">注：</t>
    </r>
    <r>
      <rPr>
        <i val="true"/>
        <sz val="10"/>
        <color rgb="FF7F7F7F"/>
        <rFont val="Arial"/>
        <family val="0"/>
        <charset val="1"/>
      </rPr>
      <t xml:space="preserve">EPS</t>
    </r>
    <r>
      <rPr>
        <i val="true"/>
        <sz val="10"/>
        <color rgb="FF7F7F7F"/>
        <rFont val="Noto Sans CJK SC"/>
        <family val="2"/>
      </rPr>
      <t xml:space="preserve">、</t>
    </r>
    <r>
      <rPr>
        <i val="true"/>
        <sz val="10"/>
        <color rgb="FF7F7F7F"/>
        <rFont val="Arial"/>
        <family val="0"/>
        <charset val="1"/>
      </rPr>
      <t xml:space="preserve">PE</t>
    </r>
    <r>
      <rPr>
        <i val="true"/>
        <sz val="10"/>
        <color rgb="FF7F7F7F"/>
        <rFont val="Noto Sans CJK SC"/>
        <family val="2"/>
      </rPr>
      <t xml:space="preserve">、概率为推算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模型化口径；周期顶的低 </t>
    </r>
    <r>
      <rPr>
        <i val="true"/>
        <sz val="10"/>
        <color rgb="FF7F7F7F"/>
        <rFont val="Arial"/>
        <family val="0"/>
        <charset val="1"/>
      </rPr>
      <t xml:space="preserve">PE </t>
    </r>
    <r>
      <rPr>
        <i val="true"/>
        <sz val="10"/>
        <color rgb="FF7F7F7F"/>
        <rFont val="Noto Sans CJK SC"/>
        <family val="2"/>
      </rPr>
      <t xml:space="preserve">是陷阱，需用 </t>
    </r>
    <r>
      <rPr>
        <i val="true"/>
        <sz val="10"/>
        <color rgb="FF7F7F7F"/>
        <rFont val="Arial"/>
        <family val="0"/>
        <charset val="1"/>
      </rPr>
      <t xml:space="preserve">HBM </t>
    </r>
    <r>
      <rPr>
        <i val="true"/>
        <sz val="10"/>
        <color rgb="FF7F7F7F"/>
        <rFont val="Noto Sans CJK SC"/>
        <family val="2"/>
      </rPr>
      <t xml:space="preserve">追赶</t>
    </r>
    <r>
      <rPr>
        <i val="true"/>
        <sz val="10"/>
        <color rgb="FF7F7F7F"/>
        <rFont val="Arial"/>
        <family val="0"/>
        <charset val="1"/>
      </rPr>
      <t xml:space="preserve">+</t>
    </r>
    <r>
      <rPr>
        <i val="true"/>
        <sz val="10"/>
        <color rgb="FF7F7F7F"/>
        <rFont val="Noto Sans CJK SC"/>
        <family val="2"/>
      </rPr>
      <t xml:space="preserve">代工期权支撑上行。</t>
    </r>
  </si>
  <si>
    <r>
      <rPr>
        <b val="true"/>
        <sz val="14"/>
        <color rgb="FF1F4E79"/>
        <rFont val="Noto Sans CJK SC"/>
        <family val="2"/>
      </rPr>
      <t xml:space="preserve">季度趋势 — 最近 </t>
    </r>
    <r>
      <rPr>
        <b val="true"/>
        <sz val="14"/>
        <color rgb="FF1F4E79"/>
        <rFont val="Arial"/>
        <family val="0"/>
        <charset val="1"/>
      </rPr>
      <t xml:space="preserve">12 </t>
    </r>
    <r>
      <rPr>
        <b val="true"/>
        <sz val="14"/>
        <color rgb="FF1F4E79"/>
        <rFont val="Noto Sans CJK SC"/>
        <family val="2"/>
      </rPr>
      <t xml:space="preserve">个季度（真实季报，₩万亿）</t>
    </r>
  </si>
  <si>
    <r>
      <rPr>
        <i val="true"/>
        <sz val="10"/>
        <color rgb="FF7F7F7F"/>
        <rFont val="Noto Sans CJK SC"/>
        <family val="2"/>
      </rPr>
      <t xml:space="preserve">来源：三星季报（经 </t>
    </r>
    <r>
      <rPr>
        <i val="true"/>
        <sz val="10"/>
        <color rgb="FF7F7F7F"/>
        <rFont val="Arial"/>
        <family val="0"/>
        <charset val="1"/>
      </rPr>
      <t xml:space="preserve">stockanalysis / S&amp;P Global </t>
    </r>
    <r>
      <rPr>
        <i val="true"/>
        <sz val="10"/>
        <color rgb="FF7F7F7F"/>
        <rFont val="Noto Sans CJK SC"/>
        <family val="2"/>
      </rPr>
      <t xml:space="preserve">标准化）。</t>
    </r>
    <r>
      <rPr>
        <i val="true"/>
        <sz val="10"/>
        <color rgb="FF7F7F7F"/>
        <rFont val="Arial"/>
        <family val="0"/>
        <charset val="1"/>
      </rPr>
      <t xml:space="preserve">Q2'23–Q4'25 </t>
    </r>
    <r>
      <rPr>
        <i val="true"/>
        <sz val="10"/>
        <color rgb="FF7F7F7F"/>
        <rFont val="Noto Sans CJK SC"/>
        <family val="2"/>
      </rPr>
      <t xml:space="preserve">为已披露实际值。</t>
    </r>
  </si>
  <si>
    <r>
      <rPr>
        <b val="true"/>
        <sz val="11"/>
        <color rgb="FFFFFFFF"/>
        <rFont val="Arial"/>
        <family val="0"/>
        <charset val="1"/>
      </rPr>
      <t xml:space="preserve">(₩</t>
    </r>
    <r>
      <rPr>
        <b val="true"/>
        <sz val="11"/>
        <color rgb="FFFFFFFF"/>
        <rFont val="Noto Sans CJK SC"/>
        <family val="2"/>
      </rPr>
      <t xml:space="preserve">万亿</t>
    </r>
    <r>
      <rPr>
        <b val="true"/>
        <sz val="11"/>
        <color rgb="FFFFFFFF"/>
        <rFont val="Arial"/>
        <family val="0"/>
        <charset val="1"/>
      </rPr>
      <t xml:space="preserve">)</t>
    </r>
  </si>
  <si>
    <t xml:space="preserve">Q2'23</t>
  </si>
  <si>
    <t xml:space="preserve">Q3'23</t>
  </si>
  <si>
    <t xml:space="preserve">Q4'23</t>
  </si>
  <si>
    <t xml:space="preserve">Q1'24</t>
  </si>
  <si>
    <t xml:space="preserve">Q2'24</t>
  </si>
  <si>
    <t xml:space="preserve">Q3'24</t>
  </si>
  <si>
    <t xml:space="preserve">Q4'24</t>
  </si>
  <si>
    <t xml:space="preserve">Q1'25</t>
  </si>
  <si>
    <t xml:space="preserve">Q2'25</t>
  </si>
  <si>
    <t xml:space="preserve">Q3'25</t>
  </si>
  <si>
    <t xml:space="preserve">Q4'25</t>
  </si>
  <si>
    <t xml:space="preserve">Q1'26</t>
  </si>
  <si>
    <t xml:space="preserve">营业收入</t>
  </si>
  <si>
    <r>
      <rPr>
        <sz val="10"/>
        <color rgb="FF000000"/>
        <rFont val="Noto Sans CJK SC"/>
        <family val="2"/>
      </rPr>
      <t xml:space="preserve">营收 </t>
    </r>
    <r>
      <rPr>
        <sz val="10"/>
        <color rgb="FF000000"/>
        <rFont val="Arial"/>
        <family val="0"/>
        <charset val="1"/>
      </rPr>
      <t xml:space="preserve">YoY</t>
    </r>
  </si>
  <si>
    <t xml:space="preserve">经营利润</t>
  </si>
  <si>
    <t xml:space="preserve">经营利润率</t>
  </si>
  <si>
    <r>
      <rPr>
        <b val="true"/>
        <sz val="10"/>
        <color rgb="FF000000"/>
        <rFont val="Noto Sans CJK SC"/>
        <family val="2"/>
      </rPr>
      <t xml:space="preserve">净利</t>
    </r>
    <r>
      <rPr>
        <b val="true"/>
        <sz val="10"/>
        <color rgb="FF000000"/>
        <rFont val="Arial"/>
        <family val="0"/>
        <charset val="1"/>
      </rPr>
      <t xml:space="preserve">(</t>
    </r>
    <r>
      <rPr>
        <b val="true"/>
        <sz val="10"/>
        <color rgb="FF000000"/>
        <rFont val="Noto Sans CJK SC"/>
        <family val="2"/>
      </rPr>
      <t xml:space="preserve">归母</t>
    </r>
    <r>
      <rPr>
        <b val="true"/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</si>
  <si>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Noto Sans CJK SC"/>
        <family val="2"/>
      </rPr>
      <t xml:space="preserve">摊薄 </t>
    </r>
    <r>
      <rPr>
        <sz val="10"/>
        <color rgb="FF000000"/>
        <rFont val="Arial"/>
        <family val="0"/>
        <charset val="1"/>
      </rPr>
      <t xml:space="preserve">EPS(₩)</t>
    </r>
  </si>
  <si>
    <r>
      <rPr>
        <i val="true"/>
        <sz val="10"/>
        <color rgb="FF7F7F7F"/>
        <rFont val="Noto Sans CJK SC"/>
        <family val="2"/>
      </rPr>
      <t xml:space="preserve">看点：完整周期弧线——</t>
    </r>
    <r>
      <rPr>
        <i val="true"/>
        <sz val="10"/>
        <color rgb="FF7F7F7F"/>
        <rFont val="Arial"/>
        <family val="0"/>
        <charset val="1"/>
      </rPr>
      <t xml:space="preserve">2023 </t>
    </r>
    <r>
      <rPr>
        <i val="true"/>
        <sz val="10"/>
        <color rgb="FF7F7F7F"/>
        <rFont val="Noto Sans CJK SC"/>
        <family val="2"/>
      </rPr>
      <t xml:space="preserve">谷底</t>
    </r>
    <r>
      <rPr>
        <i val="true"/>
        <sz val="10"/>
        <color rgb="FF7F7F7F"/>
        <rFont val="Arial"/>
        <family val="0"/>
        <charset val="1"/>
      </rPr>
      <t xml:space="preserve">(</t>
    </r>
    <r>
      <rPr>
        <i val="true"/>
        <sz val="10"/>
        <color rgb="FF7F7F7F"/>
        <rFont val="Noto Sans CJK SC"/>
        <family val="2"/>
      </rPr>
      <t xml:space="preserve">利润率 </t>
    </r>
    <r>
      <rPr>
        <i val="true"/>
        <sz val="10"/>
        <color rgb="FF7F7F7F"/>
        <rFont val="Arial"/>
        <family val="0"/>
        <charset val="1"/>
      </rPr>
      <t xml:space="preserve">1%)→2024 </t>
    </r>
    <r>
      <rPr>
        <i val="true"/>
        <sz val="10"/>
        <color rgb="FF7F7F7F"/>
        <rFont val="Noto Sans CJK SC"/>
        <family val="2"/>
      </rPr>
      <t xml:space="preserve">手机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存储回暖→</t>
    </r>
    <r>
      <rPr>
        <i val="true"/>
        <sz val="10"/>
        <color rgb="FF7F7F7F"/>
        <rFont val="Arial"/>
        <family val="0"/>
        <charset val="1"/>
      </rPr>
      <t xml:space="preserve">2025 </t>
    </r>
    <r>
      <rPr>
        <i val="true"/>
        <sz val="10"/>
        <color rgb="FF7F7F7F"/>
        <rFont val="Noto Sans CJK SC"/>
        <family val="2"/>
      </rPr>
      <t xml:space="preserve">下半年 </t>
    </r>
    <r>
      <rPr>
        <i val="true"/>
        <sz val="10"/>
        <color rgb="FF7F7F7F"/>
        <rFont val="Arial"/>
        <family val="0"/>
        <charset val="1"/>
      </rPr>
      <t xml:space="preserve">HBM </t>
    </r>
    <r>
      <rPr>
        <i val="true"/>
        <sz val="10"/>
        <color rgb="FF7F7F7F"/>
        <rFont val="Noto Sans CJK SC"/>
        <family val="2"/>
      </rPr>
      <t xml:space="preserve">放量加速。</t>
    </r>
  </si>
  <si>
    <r>
      <rPr>
        <i val="true"/>
        <sz val="10"/>
        <color rgb="FFC00000"/>
        <rFont val="Arial"/>
        <family val="0"/>
        <charset val="1"/>
      </rPr>
      <t xml:space="preserve">⚠ Q1'26 </t>
    </r>
    <r>
      <rPr>
        <i val="true"/>
        <sz val="10"/>
        <color rgb="FFC00000"/>
        <rFont val="Noto Sans CJK SC"/>
        <family val="2"/>
      </rPr>
      <t xml:space="preserve">数值异常偏高</t>
    </r>
    <r>
      <rPr>
        <i val="true"/>
        <sz val="10"/>
        <color rgb="FFC00000"/>
        <rFont val="Arial"/>
        <family val="0"/>
        <charset val="1"/>
      </rPr>
      <t xml:space="preserve">(</t>
    </r>
    <r>
      <rPr>
        <i val="true"/>
        <sz val="10"/>
        <color rgb="FFC00000"/>
        <rFont val="Noto Sans CJK SC"/>
        <family val="2"/>
      </rPr>
      <t xml:space="preserve">营收₩</t>
    </r>
    <r>
      <rPr>
        <i val="true"/>
        <sz val="10"/>
        <color rgb="FFC00000"/>
        <rFont val="Arial"/>
        <family val="0"/>
        <charset val="1"/>
      </rPr>
      <t xml:space="preserve">133.9T</t>
    </r>
    <r>
      <rPr>
        <i val="true"/>
        <sz val="10"/>
        <color rgb="FFC00000"/>
        <rFont val="Noto Sans CJK SC"/>
        <family val="2"/>
      </rPr>
      <t xml:space="preserve">、经营利润₩</t>
    </r>
    <r>
      <rPr>
        <i val="true"/>
        <sz val="10"/>
        <color rgb="FFC00000"/>
        <rFont val="Arial"/>
        <family val="0"/>
        <charset val="1"/>
      </rPr>
      <t xml:space="preserve">57.2T</t>
    </r>
    <r>
      <rPr>
        <i val="true"/>
        <sz val="10"/>
        <color rgb="FFC00000"/>
        <rFont val="Noto Sans CJK SC"/>
        <family val="2"/>
      </rPr>
      <t xml:space="preserve">、利润率</t>
    </r>
    <r>
      <rPr>
        <i val="true"/>
        <sz val="10"/>
        <color rgb="FFC00000"/>
        <rFont val="Arial"/>
        <family val="0"/>
        <charset val="1"/>
      </rPr>
      <t xml:space="preserve">42.8%)——</t>
    </r>
    <r>
      <rPr>
        <i val="true"/>
        <sz val="10"/>
        <color rgb="FFC00000"/>
        <rFont val="Noto Sans CJK SC"/>
        <family val="2"/>
      </rPr>
      <t xml:space="preserve">远超三星历史季度峰值</t>
    </r>
    <r>
      <rPr>
        <i val="true"/>
        <sz val="10"/>
        <color rgb="FFC00000"/>
        <rFont val="Arial"/>
        <family val="0"/>
        <charset val="1"/>
      </rPr>
      <t xml:space="preserve">(</t>
    </r>
    <r>
      <rPr>
        <i val="true"/>
        <sz val="10"/>
        <color rgb="FFC00000"/>
        <rFont val="Noto Sans CJK SC"/>
        <family val="2"/>
      </rPr>
      <t xml:space="preserve">约₩</t>
    </r>
    <r>
      <rPr>
        <i val="true"/>
        <sz val="10"/>
        <color rgb="FFC00000"/>
        <rFont val="Arial"/>
        <family val="0"/>
        <charset val="1"/>
      </rPr>
      <t xml:space="preserve">15-17T)</t>
    </r>
    <r>
      <rPr>
        <i val="true"/>
        <sz val="10"/>
        <color rgb="FFC00000"/>
        <rFont val="Noto Sans CJK SC"/>
        <family val="2"/>
      </rPr>
      <t xml:space="preserve">，</t>
    </r>
  </si>
  <si>
    <r>
      <rPr>
        <i val="true"/>
        <sz val="10"/>
        <color rgb="FFC00000"/>
        <rFont val="Noto Sans CJK SC"/>
        <family val="2"/>
      </rPr>
      <t xml:space="preserve">　含超级周期峰</t>
    </r>
    <r>
      <rPr>
        <i val="true"/>
        <sz val="10"/>
        <color rgb="FFC00000"/>
        <rFont val="Arial"/>
        <family val="0"/>
        <charset val="1"/>
      </rPr>
      <t xml:space="preserve">+2025 </t>
    </r>
    <r>
      <rPr>
        <i val="true"/>
        <sz val="10"/>
        <color rgb="FFC00000"/>
        <rFont val="Noto Sans CJK SC"/>
        <family val="2"/>
      </rPr>
      <t xml:space="preserve">低基数双重放大；数值需以三星官方 </t>
    </r>
    <r>
      <rPr>
        <i val="true"/>
        <sz val="10"/>
        <color rgb="FFC00000"/>
        <rFont val="Arial"/>
        <family val="0"/>
        <charset val="1"/>
      </rPr>
      <t xml:space="preserve">IR </t>
    </r>
    <r>
      <rPr>
        <i val="true"/>
        <sz val="10"/>
        <color rgb="FFC00000"/>
        <rFont val="Noto Sans CJK SC"/>
        <family val="2"/>
      </rPr>
      <t xml:space="preserve">口径核对，切勿线性外推。</t>
    </r>
  </si>
  <si>
    <r>
      <rPr>
        <b val="true"/>
        <sz val="14"/>
        <color rgb="FF1F4E79"/>
        <rFont val="Noto Sans CJK SC"/>
        <family val="2"/>
      </rPr>
      <t xml:space="preserve">年度模型（今年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明年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后年 </t>
    </r>
    <r>
      <rPr>
        <b val="true"/>
        <sz val="14"/>
        <color rgb="FF1F4E79"/>
        <rFont val="Arial"/>
        <family val="0"/>
        <charset val="1"/>
      </rPr>
      <t xml:space="preserve">= FY26E/27E/28E</t>
    </r>
    <r>
      <rPr>
        <b val="true"/>
        <sz val="14"/>
        <color rgb="FF1F4E79"/>
        <rFont val="Noto Sans CJK SC"/>
        <family val="2"/>
      </rPr>
      <t xml:space="preserve">；₩万亿）— 周期上行后正常化</t>
    </r>
  </si>
  <si>
    <r>
      <rPr>
        <i val="true"/>
        <sz val="10"/>
        <color rgb="FF7F7F7F"/>
        <rFont val="Noto Sans CJK SC"/>
        <family val="2"/>
      </rPr>
      <t xml:space="preserve">蓝色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输入；黑色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公式。</t>
    </r>
    <r>
      <rPr>
        <i val="true"/>
        <sz val="10"/>
        <color rgb="FF7F7F7F"/>
        <rFont val="Arial"/>
        <family val="0"/>
        <charset val="1"/>
      </rPr>
      <t xml:space="preserve">FY24–25A </t>
    </r>
    <r>
      <rPr>
        <i val="true"/>
        <sz val="10"/>
        <color rgb="FF7F7F7F"/>
        <rFont val="Noto Sans CJK SC"/>
        <family val="2"/>
      </rPr>
      <t xml:space="preserve">为四季合计实际（修正：</t>
    </r>
    <r>
      <rPr>
        <i val="true"/>
        <sz val="10"/>
        <color rgb="FF7F7F7F"/>
        <rFont val="Arial"/>
        <family val="0"/>
        <charset val="1"/>
      </rPr>
      <t xml:space="preserve">FY25A </t>
    </r>
    <r>
      <rPr>
        <i val="true"/>
        <sz val="10"/>
        <color rgb="FF7F7F7F"/>
        <rFont val="Noto Sans CJK SC"/>
        <family val="2"/>
      </rPr>
      <t xml:space="preserve">经营利润为实际约</t>
    </r>
    <r>
      <rPr>
        <i val="true"/>
        <sz val="10"/>
        <color rgb="FF7F7F7F"/>
        <rFont val="Arial"/>
        <family val="0"/>
        <charset val="1"/>
      </rPr>
      <t xml:space="preserve">44</t>
    </r>
    <r>
      <rPr>
        <i val="true"/>
        <sz val="10"/>
        <color rgb="FF7F7F7F"/>
        <rFont val="Noto Sans CJK SC"/>
        <family val="2"/>
      </rPr>
      <t xml:space="preserve">，非早前笔误值）。</t>
    </r>
  </si>
  <si>
    <t xml:space="preserve">FY24A</t>
  </si>
  <si>
    <t xml:space="preserve">FY25A</t>
  </si>
  <si>
    <t xml:space="preserve">FY26E</t>
  </si>
  <si>
    <t xml:space="preserve">FY27E</t>
  </si>
  <si>
    <t xml:space="preserve">FY28E</t>
  </si>
  <si>
    <t xml:space="preserve">营收</t>
  </si>
  <si>
    <t xml:space="preserve">YoY</t>
  </si>
  <si>
    <t xml:space="preserve">净利</t>
  </si>
  <si>
    <r>
      <rPr>
        <i val="true"/>
        <sz val="10"/>
        <color rgb="FFC00000"/>
        <rFont val="Arial"/>
        <family val="0"/>
        <charset val="1"/>
      </rPr>
      <t xml:space="preserve">⚠ FY26E/27E </t>
    </r>
    <r>
      <rPr>
        <i val="true"/>
        <sz val="10"/>
        <color rgb="FFC00000"/>
        <rFont val="Noto Sans CJK SC"/>
        <family val="2"/>
      </rPr>
      <t xml:space="preserve">经营利润</t>
    </r>
    <r>
      <rPr>
        <i val="true"/>
        <sz val="10"/>
        <color rgb="FFC00000"/>
        <rFont val="Arial"/>
        <family val="0"/>
        <charset val="1"/>
      </rPr>
      <t xml:space="preserve">(327/488)</t>
    </r>
    <r>
      <rPr>
        <i val="true"/>
        <sz val="10"/>
        <color rgb="FFC00000"/>
        <rFont val="Noto Sans CJK SC"/>
        <family val="2"/>
      </rPr>
      <t xml:space="preserve">采用 </t>
    </r>
    <r>
      <rPr>
        <i val="true"/>
        <sz val="10"/>
        <color rgb="FFC00000"/>
        <rFont val="Arial"/>
        <family val="0"/>
        <charset val="1"/>
      </rPr>
      <t xml:space="preserve">KB </t>
    </r>
    <r>
      <rPr>
        <i val="true"/>
        <sz val="10"/>
        <color rgb="FFC00000"/>
        <rFont val="Noto Sans CJK SC"/>
        <family val="2"/>
      </rPr>
      <t xml:space="preserve">证券超级周期估计，隐含利润率</t>
    </r>
    <r>
      <rPr>
        <i val="true"/>
        <sz val="10"/>
        <color rgb="FFC00000"/>
        <rFont val="Arial"/>
        <family val="0"/>
        <charset val="1"/>
      </rPr>
      <t xml:space="preserve">(76%/98%)</t>
    </r>
    <r>
      <rPr>
        <i val="true"/>
        <sz val="10"/>
        <color rgb="FFC00000"/>
        <rFont val="Noto Sans CJK SC"/>
        <family val="2"/>
      </rPr>
      <t xml:space="preserve">远超三星历史峰值</t>
    </r>
    <r>
      <rPr>
        <i val="true"/>
        <sz val="10"/>
        <color rgb="FFC00000"/>
        <rFont val="Arial"/>
        <family val="0"/>
        <charset val="1"/>
      </rPr>
      <t xml:space="preserve">(~24%)</t>
    </r>
    <r>
      <rPr>
        <i val="true"/>
        <sz val="10"/>
        <color rgb="FFC00000"/>
        <rFont val="Noto Sans CJK SC"/>
        <family val="2"/>
      </rPr>
      <t xml:space="preserve">，</t>
    </r>
  </si>
  <si>
    <r>
      <rPr>
        <i val="true"/>
        <sz val="10"/>
        <color rgb="FFC00000"/>
        <rFont val="Noto Sans CJK SC"/>
        <family val="2"/>
      </rPr>
      <t xml:space="preserve">　视为激进上行假设、非稳健基准；</t>
    </r>
    <r>
      <rPr>
        <i val="true"/>
        <sz val="10"/>
        <color rgb="FFC00000"/>
        <rFont val="Arial"/>
        <family val="0"/>
        <charset val="1"/>
      </rPr>
      <t xml:space="preserve">FY28E </t>
    </r>
    <r>
      <rPr>
        <i val="true"/>
        <sz val="10"/>
        <color rgb="FFC00000"/>
        <rFont val="Noto Sans CJK SC"/>
        <family val="2"/>
      </rPr>
      <t xml:space="preserve">已回落至 </t>
    </r>
    <r>
      <rPr>
        <i val="true"/>
        <sz val="10"/>
        <color rgb="FFC00000"/>
        <rFont val="Arial"/>
        <family val="0"/>
        <charset val="1"/>
      </rPr>
      <t xml:space="preserve">300 </t>
    </r>
    <r>
      <rPr>
        <i val="true"/>
        <sz val="10"/>
        <color rgb="FFC00000"/>
        <rFont val="Noto Sans CJK SC"/>
        <family val="2"/>
      </rPr>
      <t xml:space="preserve">反映周期正常化。谨慎者应下调 </t>
    </r>
    <r>
      <rPr>
        <i val="true"/>
        <sz val="10"/>
        <color rgb="FFC00000"/>
        <rFont val="Arial"/>
        <family val="0"/>
        <charset val="1"/>
      </rPr>
      <t xml:space="preserve">FY26–27E </t>
    </r>
    <r>
      <rPr>
        <i val="true"/>
        <sz val="10"/>
        <color rgb="FFC00000"/>
        <rFont val="Noto Sans CJK SC"/>
        <family val="2"/>
      </rPr>
      <t xml:space="preserve">利润率。</t>
    </r>
  </si>
  <si>
    <r>
      <rPr>
        <b val="true"/>
        <sz val="14"/>
        <color rgb="FF1F4E79"/>
        <rFont val="Noto Sans CJK SC"/>
        <family val="2"/>
      </rPr>
      <t xml:space="preserve">情景定价（峰值 </t>
    </r>
    <r>
      <rPr>
        <b val="true"/>
        <sz val="14"/>
        <color rgb="FF1F4E79"/>
        <rFont val="Arial"/>
        <family val="0"/>
        <charset val="1"/>
      </rPr>
      <t xml:space="preserve">EPS × </t>
    </r>
    <r>
      <rPr>
        <b val="true"/>
        <sz val="14"/>
        <color rgb="FF1F4E79"/>
        <rFont val="Noto Sans CJK SC"/>
        <family val="2"/>
      </rPr>
      <t xml:space="preserve">周期 </t>
    </r>
    <r>
      <rPr>
        <b val="true"/>
        <sz val="14"/>
        <color rgb="FF1F4E79"/>
        <rFont val="Arial"/>
        <family val="0"/>
        <charset val="1"/>
      </rPr>
      <t xml:space="preserve">PE </t>
    </r>
    <r>
      <rPr>
        <b val="true"/>
        <sz val="14"/>
        <color rgb="FF1F4E79"/>
        <rFont val="Noto Sans CJK SC"/>
        <family val="2"/>
      </rPr>
      <t xml:space="preserve">法）</t>
    </r>
  </si>
  <si>
    <r>
      <rPr>
        <i val="true"/>
        <sz val="10"/>
        <color rgb="FF7F7F7F"/>
        <rFont val="Noto Sans CJK SC"/>
        <family val="2"/>
      </rPr>
      <t xml:space="preserve">目标价 </t>
    </r>
    <r>
      <rPr>
        <i val="true"/>
        <sz val="10"/>
        <color rgb="FF7F7F7F"/>
        <rFont val="Arial"/>
        <family val="0"/>
        <charset val="1"/>
      </rPr>
      <t xml:space="preserve">= EPS(₩) × PE</t>
    </r>
    <r>
      <rPr>
        <i val="true"/>
        <sz val="10"/>
        <color rgb="FF7F7F7F"/>
        <rFont val="Noto Sans CJK SC"/>
        <family val="2"/>
      </rPr>
      <t xml:space="preserve">；加权 </t>
    </r>
    <r>
      <rPr>
        <i val="true"/>
        <sz val="10"/>
        <color rgb="FF7F7F7F"/>
        <rFont val="Arial"/>
        <family val="0"/>
        <charset val="1"/>
      </rPr>
      <t xml:space="preserve">= Σ(</t>
    </r>
    <r>
      <rPr>
        <i val="true"/>
        <sz val="10"/>
        <color rgb="FF7F7F7F"/>
        <rFont val="Noto Sans CJK SC"/>
        <family val="2"/>
      </rPr>
      <t xml:space="preserve">目标价</t>
    </r>
    <r>
      <rPr>
        <i val="true"/>
        <sz val="10"/>
        <color rgb="FF7F7F7F"/>
        <rFont val="Arial"/>
        <family val="0"/>
        <charset val="1"/>
      </rPr>
      <t xml:space="preserve">×</t>
    </r>
    <r>
      <rPr>
        <i val="true"/>
        <sz val="10"/>
        <color rgb="FF7F7F7F"/>
        <rFont val="Noto Sans CJK SC"/>
        <family val="2"/>
      </rPr>
      <t xml:space="preserve">概率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</si>
  <si>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b val="true"/>
        <sz val="11"/>
        <color rgb="FFFFFFFF"/>
        <rFont val="Noto Sans CJK SC"/>
        <family val="2"/>
      </rPr>
      <t xml:space="preserve">目标价</t>
    </r>
    <r>
      <rPr>
        <b val="true"/>
        <sz val="11"/>
        <color rgb="FFFFFFFF"/>
        <rFont val="Arial"/>
        <family val="0"/>
        <charset val="1"/>
      </rPr>
      <t xml:space="preserve">(₩)</t>
    </r>
  </si>
  <si>
    <r>
      <rPr>
        <b val="true"/>
        <sz val="11"/>
        <color rgb="FFFFFFFF"/>
        <rFont val="Arial"/>
        <family val="0"/>
        <charset val="1"/>
      </rPr>
      <t xml:space="preserve">vs</t>
    </r>
    <r>
      <rPr>
        <b val="true"/>
        <sz val="11"/>
        <color rgb="FFFFFFFF"/>
        <rFont val="Noto Sans CJK SC"/>
        <family val="2"/>
      </rPr>
      <t xml:space="preserve">现价</t>
    </r>
  </si>
  <si>
    <t xml:space="preserve">概率加权目标价</t>
  </si>
  <si>
    <r>
      <rPr>
        <i val="true"/>
        <sz val="10"/>
        <color rgb="FF7F7F7F"/>
        <rFont val="Noto Sans CJK SC"/>
        <family val="2"/>
      </rPr>
      <t xml:space="preserve">注：周期顶 </t>
    </r>
    <r>
      <rPr>
        <i val="true"/>
        <sz val="10"/>
        <color rgb="FF7F7F7F"/>
        <rFont val="Arial"/>
        <family val="0"/>
        <charset val="1"/>
      </rPr>
      <t xml:space="preserve">+ </t>
    </r>
    <r>
      <rPr>
        <i val="true"/>
        <sz val="10"/>
        <color rgb="FF7F7F7F"/>
        <rFont val="Noto Sans CJK SC"/>
        <family val="2"/>
      </rPr>
      <t xml:space="preserve">低 </t>
    </r>
    <r>
      <rPr>
        <i val="true"/>
        <sz val="10"/>
        <color rgb="FF7F7F7F"/>
        <rFont val="Arial"/>
        <family val="0"/>
        <charset val="1"/>
      </rPr>
      <t xml:space="preserve">PE </t>
    </r>
    <r>
      <rPr>
        <i val="true"/>
        <sz val="10"/>
        <color rgb="FF7F7F7F"/>
        <rFont val="Noto Sans CJK SC"/>
        <family val="2"/>
      </rPr>
      <t xml:space="preserve">是陷阱；上行靠 </t>
    </r>
    <r>
      <rPr>
        <i val="true"/>
        <sz val="10"/>
        <color rgb="FF7F7F7F"/>
        <rFont val="Arial"/>
        <family val="0"/>
        <charset val="1"/>
      </rPr>
      <t xml:space="preserve">HBM </t>
    </r>
    <r>
      <rPr>
        <i val="true"/>
        <sz val="10"/>
        <color rgb="FF7F7F7F"/>
        <rFont val="Noto Sans CJK SC"/>
        <family val="2"/>
      </rPr>
      <t xml:space="preserve">追赶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代工扭亏，下行靠集团折价安全垫。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</si>
</sst>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₩#,##0"/>
    <numFmt numFmtId="166" formatCode="#,##0"/>
    <numFmt numFmtId="167" formatCode="#,##0.0"/>
    <numFmt numFmtId="168" formatCode="0.0\x"/>
    <numFmt numFmtId="169" formatCode="0.0%"/>
    <numFmt numFmtId="170" formatCode="#,##0.0&quot;万亿&quot;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Noto Sans CJK SC"/>
      <family val="2"/>
    </font>
    <font>
      <b val="true"/>
      <sz val="14"/>
      <color rgb="FF1F4E79"/>
      <name val="Arial"/>
      <family val="0"/>
      <charset val="1"/>
    </font>
    <font>
      <i val="true"/>
      <sz val="10"/>
      <color rgb="FF7F7F7F"/>
      <name val="Noto Sans CJK SC"/>
      <family val="2"/>
    </font>
    <font>
      <i val="true"/>
      <sz val="10"/>
      <color rgb="FF7F7F7F"/>
      <name val="Arial"/>
      <family val="0"/>
      <charset val="1"/>
    </font>
    <font>
      <b val="true"/>
      <sz val="11"/>
      <color rgb="FFFFFFFF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Noto Sans CJK SC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</font>
    <font>
      <sz val="10"/>
      <name val="Noto Sans CJK SC"/>
      <family val="2"/>
    </font>
    <font>
      <sz val="9"/>
      <color rgb="FF000000"/>
      <name val="Arial"/>
      <family val="0"/>
      <charset val="1"/>
    </font>
    <font>
      <i val="true"/>
      <sz val="10"/>
      <color rgb="FFC00000"/>
      <name val="Arial"/>
      <family val="0"/>
      <charset val="1"/>
    </font>
    <font>
      <i val="true"/>
      <sz val="10"/>
      <color rgb="FFC00000"/>
      <name val="Noto Sans CJK SC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FFFFF"/>
      </patternFill>
    </fill>
    <fill>
      <patternFill patternType="solid">
        <fgColor rgb="FF2E75B6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4" min="2" style="0" width="16"/>
  </cols>
  <sheetData>
    <row r="1" customFormat="false" ht="21.6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5" t="s">
        <v>3</v>
      </c>
      <c r="B5" s="6" t="n">
        <v>323000</v>
      </c>
    </row>
    <row r="6" customFormat="false" ht="15" hidden="false" customHeight="false" outlineLevel="0" collapsed="false">
      <c r="A6" s="5" t="s">
        <v>4</v>
      </c>
      <c r="B6" s="7" t="n">
        <v>5850</v>
      </c>
    </row>
    <row r="7" customFormat="false" ht="15" hidden="false" customHeight="false" outlineLevel="0" collapsed="false">
      <c r="A7" s="5" t="s">
        <v>5</v>
      </c>
      <c r="B7" s="8" t="n">
        <f aca="false">B5*B6/1000000000000</f>
        <v>0.00188955</v>
      </c>
    </row>
    <row r="8" customFormat="false" ht="15" hidden="false" customHeight="false" outlineLevel="0" collapsed="false">
      <c r="A8" s="5" t="s">
        <v>6</v>
      </c>
      <c r="B8" s="7" t="n">
        <v>90</v>
      </c>
    </row>
    <row r="9" customFormat="false" ht="15" hidden="false" customHeight="false" outlineLevel="0" collapsed="false">
      <c r="A9" s="9" t="s">
        <v>7</v>
      </c>
      <c r="B9" s="7" t="n">
        <v>327</v>
      </c>
    </row>
    <row r="10" customFormat="false" ht="15" hidden="false" customHeight="false" outlineLevel="0" collapsed="false">
      <c r="A10" s="9" t="s">
        <v>8</v>
      </c>
      <c r="B10" s="7" t="n">
        <v>488</v>
      </c>
    </row>
    <row r="11" customFormat="false" ht="15" hidden="false" customHeight="false" outlineLevel="0" collapsed="false">
      <c r="A11" s="9" t="s">
        <v>9</v>
      </c>
      <c r="B11" s="10" t="n">
        <f aca="false">B9*0.76</f>
        <v>248.52</v>
      </c>
    </row>
    <row r="12" customFormat="false" ht="15" hidden="false" customHeight="false" outlineLevel="0" collapsed="false">
      <c r="A12" s="9" t="s">
        <v>10</v>
      </c>
      <c r="B12" s="11" t="n">
        <f aca="false">B11*1000000000000/(B6*1000000)</f>
        <v>42482.0512820513</v>
      </c>
    </row>
    <row r="13" customFormat="false" ht="15" hidden="false" customHeight="false" outlineLevel="0" collapsed="false">
      <c r="A13" s="5" t="s">
        <v>11</v>
      </c>
      <c r="B13" s="12" t="n">
        <f aca="false">B5/B12</f>
        <v>7.60321100917431</v>
      </c>
    </row>
    <row r="14" customFormat="false" ht="15" hidden="false" customHeight="false" outlineLevel="0" collapsed="false">
      <c r="A14" s="9" t="s">
        <v>12</v>
      </c>
      <c r="B14" s="6" t="n">
        <v>12462</v>
      </c>
      <c r="C14" s="12" t="n">
        <f aca="false">B5/B14</f>
        <v>25.9187931311186</v>
      </c>
    </row>
    <row r="16" customFormat="false" ht="17.15" hidden="false" customHeight="false" outlineLevel="0" collapsed="false">
      <c r="A16" s="3" t="s">
        <v>13</v>
      </c>
      <c r="B16" s="4"/>
      <c r="C16" s="4"/>
      <c r="D16" s="4"/>
    </row>
    <row r="17" customFormat="false" ht="15" hidden="false" customHeight="false" outlineLevel="0" collapsed="false">
      <c r="A17" s="13" t="s">
        <v>14</v>
      </c>
      <c r="B17" s="14" t="s">
        <v>15</v>
      </c>
      <c r="C17" s="14" t="s">
        <v>16</v>
      </c>
      <c r="D17" s="13" t="s">
        <v>17</v>
      </c>
    </row>
    <row r="18" customFormat="false" ht="15" hidden="false" customHeight="false" outlineLevel="0" collapsed="false">
      <c r="A18" s="15" t="s">
        <v>18</v>
      </c>
      <c r="B18" s="6" t="n">
        <v>42000</v>
      </c>
      <c r="C18" s="16" t="n">
        <v>10</v>
      </c>
      <c r="D18" s="17" t="n">
        <v>0.35</v>
      </c>
    </row>
    <row r="19" customFormat="false" ht="15" hidden="false" customHeight="false" outlineLevel="0" collapsed="false">
      <c r="A19" s="15" t="s">
        <v>19</v>
      </c>
      <c r="B19" s="6" t="n">
        <v>43750</v>
      </c>
      <c r="C19" s="16" t="n">
        <v>8</v>
      </c>
      <c r="D19" s="17" t="n">
        <v>0.4</v>
      </c>
    </row>
    <row r="20" customFormat="false" ht="15" hidden="false" customHeight="false" outlineLevel="0" collapsed="false">
      <c r="A20" s="15" t="s">
        <v>20</v>
      </c>
      <c r="B20" s="6" t="n">
        <v>38300</v>
      </c>
      <c r="C20" s="16" t="n">
        <v>6</v>
      </c>
      <c r="D20" s="17" t="n">
        <v>0.25</v>
      </c>
    </row>
    <row r="22" customFormat="false" ht="15" hidden="false" customHeight="false" outlineLevel="0" collapsed="false">
      <c r="A22" s="2" t="s">
        <v>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13" min="2" style="0" width="9"/>
  </cols>
  <sheetData>
    <row r="1" customFormat="false" ht="21.6" hidden="false" customHeight="false" outlineLevel="0" collapsed="false">
      <c r="A1" s="1" t="s">
        <v>22</v>
      </c>
    </row>
    <row r="2" customFormat="false" ht="15" hidden="false" customHeight="false" outlineLevel="0" collapsed="false">
      <c r="A2" s="2" t="s">
        <v>23</v>
      </c>
    </row>
    <row r="4" customFormat="false" ht="17.15" hidden="false" customHeight="false" outlineLevel="0" collapsed="false">
      <c r="A4" s="18" t="s">
        <v>24</v>
      </c>
      <c r="B4" s="19" t="s">
        <v>25</v>
      </c>
      <c r="C4" s="19" t="s">
        <v>26</v>
      </c>
      <c r="D4" s="19" t="s">
        <v>27</v>
      </c>
      <c r="E4" s="19" t="s">
        <v>28</v>
      </c>
      <c r="F4" s="19" t="s">
        <v>29</v>
      </c>
      <c r="G4" s="19" t="s">
        <v>30</v>
      </c>
      <c r="H4" s="19" t="s">
        <v>31</v>
      </c>
      <c r="I4" s="19" t="s">
        <v>32</v>
      </c>
      <c r="J4" s="19" t="s">
        <v>33</v>
      </c>
      <c r="K4" s="19" t="s">
        <v>34</v>
      </c>
      <c r="L4" s="19" t="s">
        <v>35</v>
      </c>
      <c r="M4" s="19" t="s">
        <v>36</v>
      </c>
    </row>
    <row r="5" customFormat="false" ht="15" hidden="false" customHeight="false" outlineLevel="0" collapsed="false">
      <c r="A5" s="20" t="s">
        <v>37</v>
      </c>
      <c r="B5" s="21" t="n">
        <v>60</v>
      </c>
      <c r="C5" s="21" t="n">
        <v>67.4</v>
      </c>
      <c r="D5" s="21" t="n">
        <v>67.8</v>
      </c>
      <c r="E5" s="21" t="n">
        <v>71.9</v>
      </c>
      <c r="F5" s="21" t="n">
        <v>74.1</v>
      </c>
      <c r="G5" s="21" t="n">
        <v>79.1</v>
      </c>
      <c r="H5" s="21" t="n">
        <v>75.8</v>
      </c>
      <c r="I5" s="21" t="n">
        <v>79.1</v>
      </c>
      <c r="J5" s="21" t="n">
        <v>74.6</v>
      </c>
      <c r="K5" s="21" t="n">
        <v>86.1</v>
      </c>
      <c r="L5" s="21" t="n">
        <v>93.8</v>
      </c>
      <c r="M5" s="21" t="n">
        <v>133.9</v>
      </c>
    </row>
    <row r="6" customFormat="false" ht="15" hidden="false" customHeight="false" outlineLevel="0" collapsed="false">
      <c r="A6" s="22" t="s">
        <v>38</v>
      </c>
      <c r="B6" s="23" t="n">
        <v>-0.2228</v>
      </c>
      <c r="C6" s="23" t="n">
        <v>-0.1221</v>
      </c>
      <c r="D6" s="23" t="n">
        <v>-0.0382</v>
      </c>
      <c r="E6" s="23" t="n">
        <v>0.1282</v>
      </c>
      <c r="F6" s="23" t="n">
        <v>0.2344</v>
      </c>
      <c r="G6" s="23" t="n">
        <v>0.1735</v>
      </c>
      <c r="H6" s="23" t="n">
        <v>0.1182</v>
      </c>
      <c r="I6" s="23" t="n">
        <v>0.1005</v>
      </c>
      <c r="J6" s="23" t="n">
        <v>0.0067</v>
      </c>
      <c r="K6" s="23" t="n">
        <v>0.088</v>
      </c>
      <c r="L6" s="23" t="n">
        <v>0.2378</v>
      </c>
      <c r="M6" s="23" t="n">
        <v>0.6916</v>
      </c>
    </row>
    <row r="7" customFormat="false" ht="15" hidden="false" customHeight="false" outlineLevel="0" collapsed="false">
      <c r="A7" s="22" t="s">
        <v>39</v>
      </c>
      <c r="B7" s="21" t="n">
        <v>0.67</v>
      </c>
      <c r="C7" s="21" t="n">
        <v>2.43</v>
      </c>
      <c r="D7" s="21" t="n">
        <v>2.83</v>
      </c>
      <c r="E7" s="21" t="n">
        <v>6.61</v>
      </c>
      <c r="F7" s="21" t="n">
        <v>10.44</v>
      </c>
      <c r="G7" s="21" t="n">
        <v>9.18</v>
      </c>
      <c r="H7" s="21" t="n">
        <v>6.49</v>
      </c>
      <c r="I7" s="21" t="n">
        <v>6.69</v>
      </c>
      <c r="J7" s="21" t="n">
        <v>4.68</v>
      </c>
      <c r="K7" s="21" t="n">
        <v>12.17</v>
      </c>
      <c r="L7" s="21" t="n">
        <v>20</v>
      </c>
      <c r="M7" s="21" t="n">
        <v>57.23</v>
      </c>
    </row>
    <row r="8" customFormat="false" ht="15" hidden="false" customHeight="false" outlineLevel="0" collapsed="false">
      <c r="A8" s="22" t="s">
        <v>40</v>
      </c>
      <c r="B8" s="23" t="n">
        <v>0.0111</v>
      </c>
      <c r="C8" s="23" t="n">
        <v>0.0361</v>
      </c>
      <c r="D8" s="23" t="n">
        <v>0.0417</v>
      </c>
      <c r="E8" s="23" t="n">
        <v>0.0919</v>
      </c>
      <c r="F8" s="23" t="n">
        <v>0.141</v>
      </c>
      <c r="G8" s="23" t="n">
        <v>0.1161</v>
      </c>
      <c r="H8" s="23" t="n">
        <v>0.0856</v>
      </c>
      <c r="I8" s="23" t="n">
        <v>0.0845</v>
      </c>
      <c r="J8" s="23" t="n">
        <v>0.0627</v>
      </c>
      <c r="K8" s="23" t="n">
        <v>0.1414</v>
      </c>
      <c r="L8" s="23" t="n">
        <v>0.2132</v>
      </c>
      <c r="M8" s="23" t="n">
        <v>0.4275</v>
      </c>
    </row>
    <row r="9" customFormat="false" ht="15" hidden="false" customHeight="false" outlineLevel="0" collapsed="false">
      <c r="A9" s="20" t="s">
        <v>41</v>
      </c>
      <c r="B9" s="21" t="n">
        <v>1.55</v>
      </c>
      <c r="C9" s="21" t="n">
        <v>5.5</v>
      </c>
      <c r="D9" s="21" t="n">
        <v>6.02</v>
      </c>
      <c r="E9" s="21" t="n">
        <v>6.62</v>
      </c>
      <c r="F9" s="21" t="n">
        <v>9.64</v>
      </c>
      <c r="G9" s="21" t="n">
        <v>9.78</v>
      </c>
      <c r="H9" s="21" t="n">
        <v>7.58</v>
      </c>
      <c r="I9" s="21" t="n">
        <v>8.03</v>
      </c>
      <c r="J9" s="21" t="n">
        <v>4.34</v>
      </c>
      <c r="K9" s="21" t="n">
        <v>10.55</v>
      </c>
      <c r="L9" s="21" t="n">
        <v>19.36</v>
      </c>
      <c r="M9" s="21" t="n">
        <v>47.1</v>
      </c>
    </row>
    <row r="10" customFormat="false" ht="15" hidden="false" customHeight="false" outlineLevel="0" collapsed="false">
      <c r="A10" s="22" t="s">
        <v>42</v>
      </c>
      <c r="B10" s="24" t="n">
        <v>228</v>
      </c>
      <c r="C10" s="24" t="n">
        <v>810</v>
      </c>
      <c r="D10" s="24" t="n">
        <v>888</v>
      </c>
      <c r="E10" s="24" t="n">
        <v>975</v>
      </c>
      <c r="F10" s="24" t="n">
        <v>1419</v>
      </c>
      <c r="G10" s="24" t="n">
        <v>1440</v>
      </c>
      <c r="H10" s="24" t="n">
        <v>1113</v>
      </c>
      <c r="I10" s="24" t="n">
        <v>1192</v>
      </c>
      <c r="J10" s="24" t="n">
        <v>652</v>
      </c>
      <c r="K10" s="24" t="n">
        <v>1584</v>
      </c>
      <c r="L10" s="24" t="n">
        <v>2918</v>
      </c>
      <c r="M10" s="24" t="n">
        <v>7056</v>
      </c>
    </row>
    <row r="12" customFormat="false" ht="15" hidden="false" customHeight="false" outlineLevel="0" collapsed="false">
      <c r="A12" s="2" t="s">
        <v>43</v>
      </c>
    </row>
    <row r="13" customFormat="false" ht="15" hidden="false" customHeight="false" outlineLevel="0" collapsed="false">
      <c r="A13" s="25" t="s">
        <v>44</v>
      </c>
    </row>
    <row r="14" customFormat="false" ht="15" hidden="false" customHeight="false" outlineLevel="0" collapsed="false">
      <c r="A14" s="26" t="s">
        <v>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3"/>
  </cols>
  <sheetData>
    <row r="1" customFormat="false" ht="21.6" hidden="false" customHeight="false" outlineLevel="0" collapsed="false">
      <c r="A1" s="1" t="s">
        <v>46</v>
      </c>
    </row>
    <row r="2" customFormat="false" ht="15" hidden="false" customHeight="false" outlineLevel="0" collapsed="false">
      <c r="A2" s="2" t="s">
        <v>47</v>
      </c>
    </row>
    <row r="4" customFormat="false" ht="17.15" hidden="false" customHeight="false" outlineLevel="0" collapsed="false">
      <c r="A4" s="18" t="s">
        <v>24</v>
      </c>
      <c r="B4" s="19" t="s">
        <v>48</v>
      </c>
      <c r="C4" s="19" t="s">
        <v>49</v>
      </c>
      <c r="D4" s="27" t="s">
        <v>50</v>
      </c>
      <c r="E4" s="27" t="s">
        <v>51</v>
      </c>
      <c r="F4" s="27" t="s">
        <v>52</v>
      </c>
    </row>
    <row r="5" customFormat="false" ht="15" hidden="false" customHeight="false" outlineLevel="0" collapsed="false">
      <c r="A5" s="20" t="s">
        <v>53</v>
      </c>
      <c r="B5" s="28" t="n">
        <v>301</v>
      </c>
      <c r="C5" s="28" t="n">
        <v>334</v>
      </c>
      <c r="D5" s="28" t="n">
        <v>430</v>
      </c>
      <c r="E5" s="28" t="n">
        <v>500</v>
      </c>
      <c r="F5" s="28" t="n">
        <v>470</v>
      </c>
    </row>
    <row r="6" customFormat="false" ht="15" hidden="false" customHeight="false" outlineLevel="0" collapsed="false">
      <c r="A6" s="29" t="s">
        <v>54</v>
      </c>
      <c r="B6" s="30"/>
      <c r="C6" s="31" t="n">
        <f aca="false">C5/B5-1</f>
        <v>0.109634551495017</v>
      </c>
      <c r="D6" s="31" t="n">
        <f aca="false">D5/C5-1</f>
        <v>0.287425149700599</v>
      </c>
      <c r="E6" s="31" t="n">
        <f aca="false">E5/D5-1</f>
        <v>0.162790697674419</v>
      </c>
      <c r="F6" s="31" t="n">
        <f aca="false">F5/E5-1</f>
        <v>-0.0600000000000001</v>
      </c>
    </row>
    <row r="7" customFormat="false" ht="15" hidden="false" customHeight="false" outlineLevel="0" collapsed="false">
      <c r="A7" s="20" t="s">
        <v>39</v>
      </c>
      <c r="B7" s="28" t="n">
        <v>33</v>
      </c>
      <c r="C7" s="28" t="n">
        <v>44</v>
      </c>
      <c r="D7" s="28" t="n">
        <v>327</v>
      </c>
      <c r="E7" s="28" t="n">
        <v>488</v>
      </c>
      <c r="F7" s="28" t="n">
        <v>300</v>
      </c>
    </row>
    <row r="8" customFormat="false" ht="15" hidden="false" customHeight="false" outlineLevel="0" collapsed="false">
      <c r="A8" s="22" t="s">
        <v>40</v>
      </c>
      <c r="B8" s="31" t="n">
        <f aca="false">B7/B5</f>
        <v>0.109634551495017</v>
      </c>
      <c r="C8" s="31" t="n">
        <f aca="false">C7/C5</f>
        <v>0.131736526946108</v>
      </c>
      <c r="D8" s="31" t="n">
        <f aca="false">D7/D5</f>
        <v>0.76046511627907</v>
      </c>
      <c r="E8" s="31" t="n">
        <f aca="false">E7/E5</f>
        <v>0.976</v>
      </c>
      <c r="F8" s="31" t="n">
        <f aca="false">F7/F5</f>
        <v>0.638297872340426</v>
      </c>
    </row>
    <row r="9" customFormat="false" ht="17.15" hidden="false" customHeight="false" outlineLevel="0" collapsed="false">
      <c r="A9" s="22" t="s">
        <v>55</v>
      </c>
      <c r="B9" s="32" t="n">
        <f aca="false">B7*0.76</f>
        <v>25.08</v>
      </c>
      <c r="C9" s="32" t="n">
        <f aca="false">C7*0.76</f>
        <v>33.44</v>
      </c>
      <c r="D9" s="32" t="n">
        <f aca="false">D7*0.76</f>
        <v>248.52</v>
      </c>
      <c r="E9" s="32" t="n">
        <f aca="false">E7*0.76</f>
        <v>370.88</v>
      </c>
      <c r="F9" s="32" t="n">
        <f aca="false">F7*0.76</f>
        <v>228</v>
      </c>
    </row>
    <row r="10" customFormat="false" ht="15" hidden="false" customHeight="false" outlineLevel="0" collapsed="false">
      <c r="A10" s="33" t="s">
        <v>15</v>
      </c>
      <c r="B10" s="34" t="n">
        <f aca="false">B9*1000000000000/(假设!$B$6*1000000)</f>
        <v>4287.17948717949</v>
      </c>
      <c r="C10" s="34" t="n">
        <f aca="false">C9*1000000000000/(假设!$B$6*1000000)</f>
        <v>5716.23931623932</v>
      </c>
      <c r="D10" s="34" t="n">
        <f aca="false">D9*1000000000000/(假设!$B$6*1000000)</f>
        <v>42482.0512820513</v>
      </c>
      <c r="E10" s="34" t="n">
        <f aca="false">E9*1000000000000/(假设!$B$6*1000000)</f>
        <v>63398.2905982906</v>
      </c>
      <c r="F10" s="34" t="n">
        <f aca="false">F9*1000000000000/(假设!$B$6*1000000)</f>
        <v>38974.358974359</v>
      </c>
    </row>
    <row r="12" customFormat="false" ht="15" hidden="false" customHeight="false" outlineLevel="0" collapsed="false">
      <c r="A12" s="25" t="s">
        <v>56</v>
      </c>
    </row>
    <row r="13" customFormat="false" ht="15" hidden="false" customHeight="false" outlineLevel="0" collapsed="false">
      <c r="A13" s="26" t="s">
        <v>57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6" min="2" style="0" width="14"/>
  </cols>
  <sheetData>
    <row r="1" customFormat="false" ht="21.6" hidden="false" customHeight="false" outlineLevel="0" collapsed="false">
      <c r="A1" s="1" t="s">
        <v>58</v>
      </c>
    </row>
    <row r="2" customFormat="false" ht="15" hidden="false" customHeight="false" outlineLevel="0" collapsed="false">
      <c r="A2" s="2" t="s">
        <v>59</v>
      </c>
    </row>
    <row r="4" customFormat="false" ht="17.15" hidden="false" customHeight="false" outlineLevel="0" collapsed="false">
      <c r="A4" s="35" t="s">
        <v>14</v>
      </c>
      <c r="B4" s="36" t="s">
        <v>15</v>
      </c>
      <c r="C4" s="36" t="s">
        <v>16</v>
      </c>
      <c r="D4" s="35" t="s">
        <v>60</v>
      </c>
      <c r="E4" s="36" t="s">
        <v>61</v>
      </c>
      <c r="F4" s="35" t="s">
        <v>17</v>
      </c>
    </row>
    <row r="5" customFormat="false" ht="15" hidden="false" customHeight="false" outlineLevel="0" collapsed="false">
      <c r="A5" s="37" t="s">
        <v>18</v>
      </c>
      <c r="B5" s="34" t="n">
        <f aca="false">假设!B18</f>
        <v>42000</v>
      </c>
      <c r="C5" s="38" t="n">
        <f aca="false">假设!C18</f>
        <v>10</v>
      </c>
      <c r="D5" s="34" t="n">
        <f aca="false">B5*C5</f>
        <v>420000</v>
      </c>
      <c r="E5" s="31" t="n">
        <f aca="false">D5/假设!$B$5-1</f>
        <v>0.30030959752322</v>
      </c>
      <c r="F5" s="31" t="n">
        <f aca="false">假设!D18</f>
        <v>0.35</v>
      </c>
    </row>
    <row r="6" customFormat="false" ht="15" hidden="false" customHeight="false" outlineLevel="0" collapsed="false">
      <c r="A6" s="37" t="s">
        <v>19</v>
      </c>
      <c r="B6" s="34" t="n">
        <f aca="false">假设!B19</f>
        <v>43750</v>
      </c>
      <c r="C6" s="38" t="n">
        <f aca="false">假设!C19</f>
        <v>8</v>
      </c>
      <c r="D6" s="34" t="n">
        <f aca="false">B6*C6</f>
        <v>350000</v>
      </c>
      <c r="E6" s="31" t="n">
        <f aca="false">D6/假设!$B$5-1</f>
        <v>0.0835913312693499</v>
      </c>
      <c r="F6" s="31" t="n">
        <f aca="false">假设!D19</f>
        <v>0.4</v>
      </c>
    </row>
    <row r="7" customFormat="false" ht="15" hidden="false" customHeight="false" outlineLevel="0" collapsed="false">
      <c r="A7" s="37" t="s">
        <v>20</v>
      </c>
      <c r="B7" s="34" t="n">
        <f aca="false">假设!B20</f>
        <v>38300</v>
      </c>
      <c r="C7" s="38" t="n">
        <f aca="false">假设!C20</f>
        <v>6</v>
      </c>
      <c r="D7" s="34" t="n">
        <f aca="false">B7*C7</f>
        <v>229800</v>
      </c>
      <c r="E7" s="31" t="n">
        <f aca="false">D7/假设!$B$5-1</f>
        <v>-0.288544891640867</v>
      </c>
      <c r="F7" s="31" t="n">
        <f aca="false">假设!D20</f>
        <v>0.25</v>
      </c>
    </row>
    <row r="8" customFormat="false" ht="15" hidden="false" customHeight="false" outlineLevel="0" collapsed="false">
      <c r="A8" s="20" t="s">
        <v>62</v>
      </c>
      <c r="B8" s="30"/>
      <c r="C8" s="30"/>
      <c r="D8" s="39" t="n">
        <f aca="false">SUMPRODUCT(D5:D7,F5:F7)</f>
        <v>344450</v>
      </c>
      <c r="E8" s="40" t="n">
        <f aca="false">D8/假设!$B$5-1</f>
        <v>0.0664086687306502</v>
      </c>
      <c r="F8" s="30"/>
    </row>
    <row r="10" customFormat="false" ht="15" hidden="false" customHeight="false" outlineLevel="0" collapsed="false">
      <c r="A10" s="2" t="s">
        <v>63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2026-07-01T11:49:25Z</dcterms:created>
  <dc:creator>openpyxl</dc:creator>
  <dc:description/>
  <dc:language>en-US</dc:language>
  <cp:lastModifiedBy/>
  <dcterms:modified xsi:type="dcterms:W3CDTF">2026-07-01T11:49:25Z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